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Carr83/Documents/MSK Partners Networrk/Data Templates/"/>
    </mc:Choice>
  </mc:AlternateContent>
  <xr:revisionPtr revIDLastSave="0" documentId="8_{97DB8FFA-94AC-9348-83A6-970FF4E2C8E3}" xr6:coauthVersionLast="47" xr6:coauthVersionMax="47" xr10:uidLastSave="{00000000-0000-0000-0000-000000000000}"/>
  <bookViews>
    <workbookView xWindow="0" yWindow="500" windowWidth="25600" windowHeight="14480" xr2:uid="{EB362D38-4CF8-0242-8155-45D45758E42F}"/>
  </bookViews>
  <sheets>
    <sheet name="Data Entry Template" sheetId="2" r:id="rId1"/>
    <sheet name="NPRS Analysis tab" sheetId="3" r:id="rId2"/>
    <sheet name="PSFS Analysis tab" sheetId="5" r:id="rId3"/>
    <sheet name="GRoC Analysis tab " sheetId="7" r:id="rId4"/>
    <sheet name="NetPS Analysis tab" sheetId="8" r:id="rId5"/>
    <sheet name="Sheet1" sheetId="9" r:id="rId6"/>
  </sheets>
  <definedNames>
    <definedName name="_xlnm._FilterDatabase" localSheetId="2" hidden="1">'PSFS Analysis tab'!$A$2:$H$11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H3" i="3"/>
  <c r="C6" i="8" l="1"/>
  <c r="C7" i="8"/>
  <c r="C8" i="8"/>
  <c r="C4" i="8"/>
  <c r="C5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20" i="8"/>
  <c r="B21" i="8"/>
  <c r="B22" i="8"/>
  <c r="B23" i="8"/>
  <c r="B24" i="8"/>
  <c r="B25" i="8"/>
  <c r="B26" i="8"/>
  <c r="B27" i="8"/>
  <c r="B28" i="8"/>
  <c r="B29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C3" i="8"/>
  <c r="B3" i="8"/>
  <c r="A3" i="8"/>
  <c r="C5" i="7"/>
  <c r="D5" i="7" s="1"/>
  <c r="C6" i="7"/>
  <c r="D6" i="7" s="1"/>
  <c r="C7" i="7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C4" i="7"/>
  <c r="B4" i="7"/>
  <c r="A4" i="7"/>
  <c r="A20" i="5"/>
  <c r="B20" i="5"/>
  <c r="C20" i="5"/>
  <c r="D20" i="5"/>
  <c r="E20" i="5"/>
  <c r="F20" i="5"/>
  <c r="G20" i="5"/>
  <c r="H20" i="5"/>
  <c r="A22" i="5"/>
  <c r="B22" i="5"/>
  <c r="C22" i="5"/>
  <c r="D22" i="5"/>
  <c r="E22" i="5"/>
  <c r="F22" i="5"/>
  <c r="G22" i="5"/>
  <c r="H22" i="5"/>
  <c r="A3" i="5"/>
  <c r="B3" i="5"/>
  <c r="C3" i="5"/>
  <c r="D3" i="5"/>
  <c r="E3" i="5"/>
  <c r="F3" i="5"/>
  <c r="G3" i="5"/>
  <c r="H3" i="5"/>
  <c r="A15" i="5"/>
  <c r="B15" i="5"/>
  <c r="C15" i="5"/>
  <c r="D15" i="5"/>
  <c r="E15" i="5"/>
  <c r="F15" i="5"/>
  <c r="G15" i="5"/>
  <c r="H15" i="5"/>
  <c r="A19" i="5"/>
  <c r="B19" i="5"/>
  <c r="C19" i="5"/>
  <c r="D19" i="5"/>
  <c r="E19" i="5"/>
  <c r="F19" i="5"/>
  <c r="G19" i="5"/>
  <c r="H19" i="5"/>
  <c r="A13" i="5"/>
  <c r="B13" i="5"/>
  <c r="C13" i="5"/>
  <c r="D13" i="5"/>
  <c r="E13" i="5"/>
  <c r="F13" i="5"/>
  <c r="G13" i="5"/>
  <c r="H13" i="5"/>
  <c r="A4" i="5"/>
  <c r="B4" i="5"/>
  <c r="C4" i="5"/>
  <c r="D4" i="5"/>
  <c r="E4" i="5"/>
  <c r="F4" i="5"/>
  <c r="G4" i="5"/>
  <c r="H4" i="5"/>
  <c r="A8" i="5"/>
  <c r="B8" i="5"/>
  <c r="C8" i="5"/>
  <c r="D8" i="5"/>
  <c r="E8" i="5"/>
  <c r="F8" i="5"/>
  <c r="G8" i="5"/>
  <c r="H8" i="5"/>
  <c r="A23" i="5"/>
  <c r="B23" i="5"/>
  <c r="C23" i="5"/>
  <c r="D23" i="5"/>
  <c r="E23" i="5"/>
  <c r="F23" i="5"/>
  <c r="G23" i="5"/>
  <c r="H23" i="5"/>
  <c r="A12" i="5"/>
  <c r="B12" i="5"/>
  <c r="C12" i="5"/>
  <c r="D12" i="5"/>
  <c r="E12" i="5"/>
  <c r="F12" i="5"/>
  <c r="G12" i="5"/>
  <c r="H12" i="5"/>
  <c r="A10" i="5"/>
  <c r="B10" i="5"/>
  <c r="C10" i="5"/>
  <c r="D10" i="5"/>
  <c r="E10" i="5"/>
  <c r="F10" i="5"/>
  <c r="G10" i="5"/>
  <c r="H10" i="5"/>
  <c r="A5" i="5"/>
  <c r="B5" i="5"/>
  <c r="C5" i="5"/>
  <c r="D5" i="5"/>
  <c r="E5" i="5"/>
  <c r="F5" i="5"/>
  <c r="G5" i="5"/>
  <c r="H5" i="5"/>
  <c r="A11" i="5"/>
  <c r="B11" i="5"/>
  <c r="C11" i="5"/>
  <c r="D11" i="5"/>
  <c r="E11" i="5"/>
  <c r="F11" i="5"/>
  <c r="G11" i="5"/>
  <c r="H11" i="5"/>
  <c r="A21" i="5"/>
  <c r="B21" i="5"/>
  <c r="C21" i="5"/>
  <c r="D21" i="5"/>
  <c r="E21" i="5"/>
  <c r="F21" i="5"/>
  <c r="G21" i="5"/>
  <c r="H21" i="5"/>
  <c r="A9" i="5"/>
  <c r="B9" i="5"/>
  <c r="C9" i="5"/>
  <c r="D9" i="5"/>
  <c r="E9" i="5"/>
  <c r="F9" i="5"/>
  <c r="G9" i="5"/>
  <c r="H9" i="5"/>
  <c r="A6" i="5"/>
  <c r="B6" i="5"/>
  <c r="C6" i="5"/>
  <c r="D6" i="5"/>
  <c r="E6" i="5"/>
  <c r="F6" i="5"/>
  <c r="G6" i="5"/>
  <c r="H6" i="5"/>
  <c r="A16" i="5"/>
  <c r="B16" i="5"/>
  <c r="C16" i="5"/>
  <c r="D16" i="5"/>
  <c r="E16" i="5"/>
  <c r="F16" i="5"/>
  <c r="G16" i="5"/>
  <c r="H16" i="5"/>
  <c r="A17" i="5"/>
  <c r="B17" i="5"/>
  <c r="C17" i="5"/>
  <c r="D17" i="5"/>
  <c r="E17" i="5"/>
  <c r="F17" i="5"/>
  <c r="G17" i="5"/>
  <c r="H17" i="5"/>
  <c r="O23" i="5"/>
  <c r="A18" i="5"/>
  <c r="B18" i="5"/>
  <c r="C18" i="5"/>
  <c r="D18" i="5"/>
  <c r="E18" i="5"/>
  <c r="F18" i="5"/>
  <c r="G18" i="5"/>
  <c r="H18" i="5"/>
  <c r="A7" i="5"/>
  <c r="B7" i="5"/>
  <c r="C7" i="5"/>
  <c r="D7" i="5"/>
  <c r="E7" i="5"/>
  <c r="O7" i="5" s="1"/>
  <c r="F7" i="5"/>
  <c r="G7" i="5"/>
  <c r="H7" i="5"/>
  <c r="A14" i="5"/>
  <c r="B14" i="5"/>
  <c r="C14" i="5"/>
  <c r="D14" i="5"/>
  <c r="E14" i="5"/>
  <c r="F14" i="5"/>
  <c r="G14" i="5"/>
  <c r="H14" i="5"/>
  <c r="H24" i="5"/>
  <c r="G24" i="5"/>
  <c r="F24" i="5"/>
  <c r="E24" i="5"/>
  <c r="O11" i="5" s="1"/>
  <c r="D24" i="5"/>
  <c r="C24" i="5"/>
  <c r="B24" i="5"/>
  <c r="O12" i="5"/>
  <c r="O13" i="5"/>
  <c r="O16" i="5"/>
  <c r="O17" i="5"/>
  <c r="O8" i="5"/>
  <c r="O9" i="5"/>
  <c r="O10" i="5"/>
  <c r="A24" i="5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C3" i="3"/>
  <c r="D3" i="3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F6" i="3"/>
  <c r="F9" i="3"/>
  <c r="F10" i="3"/>
  <c r="F15" i="3"/>
  <c r="F16" i="3"/>
  <c r="D6" i="3"/>
  <c r="D7" i="3"/>
  <c r="D9" i="3"/>
  <c r="D10" i="3"/>
  <c r="D15" i="3"/>
  <c r="D16" i="3"/>
  <c r="D4" i="3"/>
  <c r="D5" i="3"/>
  <c r="F5" i="3"/>
  <c r="A2" i="5"/>
  <c r="A2" i="3"/>
  <c r="C2" i="3"/>
  <c r="G3" i="8" l="1"/>
  <c r="L23" i="5"/>
  <c r="I23" i="5"/>
  <c r="J13" i="5"/>
  <c r="I20" i="5"/>
  <c r="I24" i="5"/>
  <c r="I12" i="5"/>
  <c r="O24" i="5"/>
  <c r="O14" i="5"/>
  <c r="I19" i="5"/>
  <c r="O19" i="5"/>
  <c r="L15" i="5"/>
  <c r="O15" i="5"/>
  <c r="I22" i="5"/>
  <c r="I18" i="5"/>
  <c r="I16" i="5"/>
  <c r="I15" i="5"/>
  <c r="I14" i="5"/>
  <c r="O22" i="5"/>
  <c r="O21" i="5"/>
  <c r="O20" i="5"/>
  <c r="O18" i="5"/>
  <c r="L11" i="5"/>
  <c r="P10" i="5"/>
  <c r="Q10" i="5" s="1"/>
  <c r="P7" i="5"/>
  <c r="I13" i="5"/>
  <c r="J21" i="5"/>
  <c r="J17" i="5"/>
  <c r="M11" i="5"/>
  <c r="I21" i="5"/>
  <c r="I17" i="5"/>
  <c r="M23" i="5"/>
  <c r="N23" i="5" s="1"/>
  <c r="P21" i="5"/>
  <c r="M21" i="5"/>
  <c r="M19" i="5"/>
  <c r="P17" i="5"/>
  <c r="Q17" i="5" s="1"/>
  <c r="M17" i="5"/>
  <c r="M15" i="5"/>
  <c r="M13" i="5"/>
  <c r="J24" i="5"/>
  <c r="J23" i="5"/>
  <c r="K23" i="5" s="1"/>
  <c r="J22" i="5"/>
  <c r="J20" i="5"/>
  <c r="J19" i="5"/>
  <c r="J18" i="5"/>
  <c r="J16" i="5"/>
  <c r="J15" i="5"/>
  <c r="J14" i="5"/>
  <c r="J12" i="5"/>
  <c r="G15" i="3"/>
  <c r="G16" i="3"/>
  <c r="D3" i="8"/>
  <c r="F3" i="8"/>
  <c r="F13" i="3"/>
  <c r="F11" i="3"/>
  <c r="F7" i="3"/>
  <c r="G7" i="3" s="1"/>
  <c r="Q7" i="5"/>
  <c r="P24" i="5"/>
  <c r="P23" i="5"/>
  <c r="Q23" i="5" s="1"/>
  <c r="P22" i="5"/>
  <c r="P20" i="5"/>
  <c r="P19" i="5"/>
  <c r="P18" i="5"/>
  <c r="P16" i="5"/>
  <c r="Q16" i="5" s="1"/>
  <c r="P15" i="5"/>
  <c r="P14" i="5"/>
  <c r="P13" i="5"/>
  <c r="Q13" i="5" s="1"/>
  <c r="P12" i="5"/>
  <c r="Q12" i="5" s="1"/>
  <c r="P11" i="5"/>
  <c r="Q11" i="5" s="1"/>
  <c r="P9" i="5"/>
  <c r="Q9" i="5" s="1"/>
  <c r="P8" i="5"/>
  <c r="Q8" i="5" s="1"/>
  <c r="D11" i="3"/>
  <c r="D13" i="3"/>
  <c r="G9" i="3"/>
  <c r="G6" i="3"/>
  <c r="G10" i="3"/>
  <c r="E3" i="8"/>
  <c r="M24" i="5"/>
  <c r="L24" i="5"/>
  <c r="L22" i="5"/>
  <c r="M22" i="5"/>
  <c r="M20" i="5"/>
  <c r="L20" i="5"/>
  <c r="M18" i="5"/>
  <c r="L18" i="5"/>
  <c r="M16" i="5"/>
  <c r="L16" i="5"/>
  <c r="L21" i="5"/>
  <c r="L13" i="5"/>
  <c r="M12" i="5"/>
  <c r="L12" i="5"/>
  <c r="L19" i="5"/>
  <c r="L14" i="5"/>
  <c r="M14" i="5"/>
  <c r="L17" i="5"/>
  <c r="F14" i="3"/>
  <c r="F12" i="3"/>
  <c r="F8" i="3"/>
  <c r="F4" i="3"/>
  <c r="G4" i="3" s="1"/>
  <c r="D14" i="3"/>
  <c r="D12" i="3"/>
  <c r="G12" i="3" s="1"/>
  <c r="D8" i="3"/>
  <c r="F3" i="3"/>
  <c r="G3" i="3" s="1"/>
  <c r="G5" i="3"/>
  <c r="C2" i="8"/>
  <c r="A2" i="8"/>
  <c r="B2" i="8"/>
  <c r="D4" i="7"/>
  <c r="E4" i="7" s="1"/>
  <c r="C3" i="7"/>
  <c r="A3" i="7"/>
  <c r="B3" i="7"/>
  <c r="F2" i="5"/>
  <c r="G2" i="5"/>
  <c r="H2" i="5"/>
  <c r="C2" i="5"/>
  <c r="D2" i="5"/>
  <c r="E2" i="5"/>
  <c r="O5" i="5"/>
  <c r="O3" i="5"/>
  <c r="L7" i="5"/>
  <c r="B2" i="5"/>
  <c r="E2" i="3"/>
  <c r="B2" i="3"/>
  <c r="K15" i="5" l="1"/>
  <c r="K16" i="5"/>
  <c r="N15" i="5"/>
  <c r="K13" i="5"/>
  <c r="K14" i="5"/>
  <c r="K19" i="5"/>
  <c r="K24" i="5"/>
  <c r="Q19" i="5"/>
  <c r="Q24" i="5"/>
  <c r="K12" i="5"/>
  <c r="K18" i="5"/>
  <c r="N13" i="5"/>
  <c r="K22" i="5"/>
  <c r="K20" i="5"/>
  <c r="N11" i="5"/>
  <c r="Q14" i="5"/>
  <c r="Q18" i="5"/>
  <c r="N21" i="5"/>
  <c r="Q22" i="5"/>
  <c r="Q21" i="5"/>
  <c r="Q15" i="5"/>
  <c r="Q20" i="5"/>
  <c r="K21" i="5"/>
  <c r="N19" i="5"/>
  <c r="N17" i="5"/>
  <c r="K17" i="5"/>
  <c r="N16" i="5"/>
  <c r="N24" i="5"/>
  <c r="N18" i="5"/>
  <c r="N14" i="5"/>
  <c r="N12" i="5"/>
  <c r="G13" i="3"/>
  <c r="G8" i="3"/>
  <c r="G11" i="3"/>
  <c r="N20" i="5"/>
  <c r="G14" i="3"/>
  <c r="N22" i="5"/>
  <c r="P6" i="5"/>
  <c r="I3" i="8"/>
  <c r="H3" i="8"/>
  <c r="P4" i="5"/>
  <c r="P3" i="5"/>
  <c r="Q3" i="5" s="1"/>
  <c r="P5" i="5"/>
  <c r="Q5" i="5" s="1"/>
  <c r="L10" i="5"/>
  <c r="L6" i="5"/>
  <c r="L5" i="5"/>
  <c r="L9" i="5"/>
  <c r="L4" i="5"/>
  <c r="L3" i="5"/>
  <c r="I9" i="5"/>
  <c r="I3" i="5"/>
  <c r="O6" i="5"/>
  <c r="M9" i="5"/>
  <c r="M3" i="5"/>
  <c r="I10" i="5"/>
  <c r="I5" i="5"/>
  <c r="I6" i="5"/>
  <c r="O4" i="5"/>
  <c r="M4" i="5"/>
  <c r="I7" i="5"/>
  <c r="M5" i="5"/>
  <c r="M8" i="5"/>
  <c r="M6" i="5"/>
  <c r="L8" i="5"/>
  <c r="M10" i="5"/>
  <c r="J9" i="5"/>
  <c r="J6" i="5"/>
  <c r="M7" i="5"/>
  <c r="N7" i="5" s="1"/>
  <c r="J10" i="5"/>
  <c r="J7" i="5"/>
  <c r="J3" i="5"/>
  <c r="J11" i="5"/>
  <c r="J8" i="5"/>
  <c r="J4" i="5"/>
  <c r="J5" i="5"/>
  <c r="I11" i="5"/>
  <c r="I8" i="5"/>
  <c r="I4" i="5"/>
  <c r="N10" i="5" l="1"/>
  <c r="K10" i="5"/>
  <c r="Q6" i="5"/>
  <c r="J3" i="8"/>
  <c r="K9" i="5"/>
  <c r="N5" i="5"/>
  <c r="Q4" i="5"/>
  <c r="N6" i="5"/>
  <c r="K7" i="5"/>
  <c r="N4" i="5"/>
  <c r="N9" i="5"/>
  <c r="K3" i="5"/>
  <c r="N3" i="5"/>
  <c r="K5" i="5"/>
  <c r="K6" i="5"/>
  <c r="N8" i="5"/>
  <c r="K11" i="5"/>
  <c r="K4" i="5"/>
  <c r="K8" i="5"/>
  <c r="S3" i="5" l="1"/>
  <c r="R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tc={B036553E-3FB3-514B-81DD-7768B7A343A5}</author>
    <author>tc={5DAAE28C-D622-C746-8E3E-719B16342C89}</author>
  </authors>
  <commentList>
    <comment ref="H2" authorId="0" shapeId="0" xr:uid="{B036553E-3FB3-514B-81DD-7768B7A343A5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F with completed data entered</t>
      </text>
    </comment>
    <comment ref="I2" authorId="1" shapeId="0" xr:uid="{5DAAE28C-D622-C746-8E3E-719B16342C8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G with completed data entered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tc={B1D86137-10FC-7342-A87D-DDEA278BCA3E}</author>
  </authors>
  <commentList>
    <comment ref="U3" authorId="0" shapeId="0" xr:uid="{B1D86137-10FC-7342-A87D-DDEA278BCA3E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Requires User to Filter Data and enter formula to average all data entries with % change score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tc={78261E89-9F8A-9D46-95D9-7698B99A9807}</author>
  </authors>
  <commentList>
    <comment ref="E3" authorId="0" shapeId="0" xr:uid="{78261E89-9F8A-9D46-95D9-7698B99A9807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D with completed data entered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tc={62914ED4-8981-5943-89AD-09771B15B5A0}</author>
    <author>tc={B4E9198E-5BD8-B64B-8E59-827956FE8DAC}</author>
    <author>tc={53D81B56-D17B-BA48-A646-159FE1AB08FF}</author>
    <author>tc={B3806E5D-022B-6F49-B833-39498AFE35AF}</author>
  </authors>
  <commentList>
    <comment ref="D2" authorId="0" shapeId="0" xr:uid="{62914ED4-8981-5943-89AD-09771B15B5A0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C with completed data entered</t>
      </text>
    </comment>
    <comment ref="E2" authorId="1" shapeId="0" xr:uid="{B4E9198E-5BD8-B64B-8E59-827956FE8DA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C with completed data entered</t>
      </text>
    </comment>
    <comment ref="F2" authorId="2" shapeId="0" xr:uid="{53D81B56-D17B-BA48-A646-159FE1AB08F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C with completed data entered</t>
      </text>
    </comment>
    <comment ref="G2" authorId="3" shapeId="0" xr:uid="{B3806E5D-022B-6F49-B833-39498AFE35A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amend formula associated with cell below to cell range in column C with completed data entered</t>
      </text>
    </comment>
  </commentList>
</comments>
</file>

<file path=xl/sharedStrings.xml><?xml version="1.0" encoding="utf-8"?>
<sst xmlns="http://schemas.openxmlformats.org/spreadsheetml/2006/main" count="207" uniqueCount="91">
  <si>
    <t>Unique Provider ID</t>
  </si>
  <si>
    <t>Gender</t>
  </si>
  <si>
    <t>Comorbidities</t>
  </si>
  <si>
    <t>PSFS Activity 1
(0-10)</t>
  </si>
  <si>
    <t>PSFS Activity 2
(0-10)</t>
  </si>
  <si>
    <t>PSFS Activity 3 
(0-10)</t>
  </si>
  <si>
    <t>Lead Clinician ID</t>
  </si>
  <si>
    <t>Profession</t>
  </si>
  <si>
    <t>Initial Treatment Date
(**/**/****)</t>
  </si>
  <si>
    <t>Body Part</t>
  </si>
  <si>
    <t>Condition Code</t>
  </si>
  <si>
    <t>Final Treatment Date
(**/**/****)</t>
  </si>
  <si>
    <t>No. of Treatment Sessions</t>
  </si>
  <si>
    <t>Global Rating of Change
(-5 to 5)</t>
  </si>
  <si>
    <t xml:space="preserve">Net Promoter Score
(0-10) </t>
  </si>
  <si>
    <t>Net Promoter Score narrative</t>
  </si>
  <si>
    <t>Male</t>
  </si>
  <si>
    <t>Female</t>
  </si>
  <si>
    <t>Current smoker</t>
  </si>
  <si>
    <t>Diabetes mellitus</t>
  </si>
  <si>
    <t>Rheumatoid arthritis</t>
  </si>
  <si>
    <t>Anxiety disorders</t>
  </si>
  <si>
    <t>Depressive disorders</t>
  </si>
  <si>
    <t>Physio</t>
  </si>
  <si>
    <t>Discharge from care</t>
  </si>
  <si>
    <t>Average change in pain score</t>
  </si>
  <si>
    <t>Change achieved in activity 1</t>
  </si>
  <si>
    <t>% change in Activity 1</t>
  </si>
  <si>
    <t>Change possible in Activity 1 for total resolution</t>
  </si>
  <si>
    <t>Change possible in Activity 2 for total resolution</t>
  </si>
  <si>
    <t>% change in Activity 2</t>
  </si>
  <si>
    <t>Change possible in Activity 3 for total resolution</t>
  </si>
  <si>
    <t>Change achieved in Activity 3</t>
  </si>
  <si>
    <t>Change achieved in Activity 2</t>
  </si>
  <si>
    <t>% change in Activity 3</t>
  </si>
  <si>
    <t xml:space="preserve">Organisational average functional improvement achieved </t>
  </si>
  <si>
    <t>% change in pain</t>
  </si>
  <si>
    <t>Average % improvement in pain</t>
  </si>
  <si>
    <t>How would you describe your condition now, compared to how your first visit to this clinic?</t>
  </si>
  <si>
    <t>very much worse</t>
  </si>
  <si>
    <t>very much better</t>
  </si>
  <si>
    <t>% change</t>
  </si>
  <si>
    <t>Average improvement in condition at completion of treatment</t>
  </si>
  <si>
    <t>Promoter</t>
  </si>
  <si>
    <t>9 or 10</t>
  </si>
  <si>
    <t>Passive</t>
  </si>
  <si>
    <t>7 or 8</t>
  </si>
  <si>
    <t>Detractor</t>
  </si>
  <si>
    <t>0 - 6</t>
  </si>
  <si>
    <t>NPS = (%promoters)-(%detractors)</t>
  </si>
  <si>
    <t>Count of entries</t>
  </si>
  <si>
    <t>Promoters</t>
  </si>
  <si>
    <t>Passives</t>
  </si>
  <si>
    <t>Detractors</t>
  </si>
  <si>
    <t>% Promoters</t>
  </si>
  <si>
    <t>% Detractors</t>
  </si>
  <si>
    <t>Alcohol abuse</t>
  </si>
  <si>
    <t>Ischemic heart disease</t>
  </si>
  <si>
    <t>Alison Ryan</t>
  </si>
  <si>
    <t>Example</t>
  </si>
  <si>
    <t>DOB
(**/**/****)</t>
  </si>
  <si>
    <t>No</t>
  </si>
  <si>
    <t>Yes</t>
  </si>
  <si>
    <t>Ankle</t>
  </si>
  <si>
    <t>Chronic ankle instability
OSICS: AUXX
ICD9: 72600</t>
  </si>
  <si>
    <t>Great service all round</t>
  </si>
  <si>
    <t>Unique Case ID</t>
  </si>
  <si>
    <t>ABC Clinic</t>
  </si>
  <si>
    <t>Actual change in pain score</t>
  </si>
  <si>
    <t>Numerical Pain Rating Scale
(0-10)</t>
  </si>
  <si>
    <t>Score change possible for total resolution of pain</t>
  </si>
  <si>
    <t>Question</t>
  </si>
  <si>
    <t>Possible answer</t>
  </si>
  <si>
    <t>Corresponding % change from 'no change'</t>
  </si>
  <si>
    <t>Analysis approach</t>
  </si>
  <si>
    <t>DATA SET 1 - START OF CARE EPISODE (At Patient Registration / at initial appointment)</t>
  </si>
  <si>
    <t xml:space="preserve">DATA SET 2 - END OF CARE EPISODE </t>
  </si>
  <si>
    <t>Outcome Status at 'END OF CARE EPISODE'</t>
  </si>
  <si>
    <t>From DATA SET 1</t>
  </si>
  <si>
    <t>From DATA SET 2</t>
  </si>
  <si>
    <t>N</t>
  </si>
  <si>
    <t>WH/MH</t>
  </si>
  <si>
    <t>Upper Limb</t>
  </si>
  <si>
    <t>Lower Limb</t>
  </si>
  <si>
    <t>Lower Back</t>
  </si>
  <si>
    <t>Neck</t>
  </si>
  <si>
    <t>Nil</t>
  </si>
  <si>
    <t>Average % improvement activity 1 (all complete records)</t>
  </si>
  <si>
    <t>Average % improvement activity 2 (all complete records)</t>
  </si>
  <si>
    <t>Average % improvement activity 3 (all complete records)</t>
  </si>
  <si>
    <t>% of patients likley to recommend organisation to friends or colleagues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</si>
</sst>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505050"/>
      <name val="Helvetica"/>
      <family val="2"/>
    </font>
    <font>
      <sz val="12"/>
      <color theme="1"/>
      <name val="Calibri (Body)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5" borderId="0" xfId="0" applyFill="1"/>
    <xf numFmtId="0" fontId="1" fillId="2" borderId="1" xfId="1" applyBorder="1"/>
    <xf numFmtId="0" fontId="1" fillId="3" borderId="1" xfId="2" applyBorder="1"/>
    <xf numFmtId="0" fontId="0" fillId="2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9" fontId="0" fillId="8" borderId="1" xfId="0" applyNumberFormat="1" applyFill="1" applyBorder="1"/>
    <xf numFmtId="0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5" borderId="0" xfId="0" applyFont="1" applyFill="1"/>
    <xf numFmtId="0" fontId="1" fillId="2" borderId="1" xfId="1" applyBorder="1" applyAlignment="1">
      <alignment horizontal="center" vertical="center"/>
    </xf>
    <xf numFmtId="0" fontId="1" fillId="10" borderId="1" xfId="3" applyFill="1" applyBorder="1" applyAlignment="1">
      <alignment horizontal="center" vertical="center"/>
    </xf>
    <xf numFmtId="14" fontId="1" fillId="10" borderId="1" xfId="3" applyNumberFormat="1" applyFill="1" applyBorder="1" applyAlignment="1">
      <alignment horizontal="center" vertical="center"/>
    </xf>
    <xf numFmtId="0" fontId="1" fillId="10" borderId="1" xfId="1" applyFill="1" applyBorder="1" applyAlignment="1">
      <alignment horizontal="center" vertical="center"/>
    </xf>
    <xf numFmtId="14" fontId="1" fillId="3" borderId="1" xfId="2" applyNumberForma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0" fontId="0" fillId="11" borderId="1" xfId="0" applyFill="1" applyBorder="1"/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9" borderId="6" xfId="0" applyFill="1" applyBorder="1" applyAlignment="1">
      <alignment vertical="center"/>
    </xf>
    <xf numFmtId="9" fontId="5" fillId="5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1" applyFill="1" applyBorder="1"/>
    <xf numFmtId="0" fontId="1" fillId="0" borderId="1" xfId="3" applyFill="1" applyBorder="1"/>
    <xf numFmtId="14" fontId="1" fillId="0" borderId="1" xfId="3" applyNumberFormat="1" applyFill="1" applyBorder="1"/>
    <xf numFmtId="14" fontId="1" fillId="0" borderId="1" xfId="2" applyNumberFormat="1" applyFill="1" applyBorder="1"/>
    <xf numFmtId="0" fontId="1" fillId="0" borderId="1" xfId="2" applyFill="1" applyBorder="1"/>
    <xf numFmtId="0" fontId="4" fillId="0" borderId="1" xfId="2" applyFont="1" applyFill="1" applyBorder="1"/>
    <xf numFmtId="0" fontId="1" fillId="2" borderId="1" xfId="1" applyBorder="1" applyAlignment="1">
      <alignment horizontal="center" vertical="center" wrapText="1"/>
    </xf>
    <xf numFmtId="14" fontId="1" fillId="2" borderId="1" xfId="1" applyNumberFormat="1" applyBorder="1" applyAlignment="1">
      <alignment horizontal="center" vertical="center"/>
    </xf>
    <xf numFmtId="0" fontId="1" fillId="10" borderId="1" xfId="3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8" fillId="0" borderId="0" xfId="0" applyFont="1"/>
    <xf numFmtId="164" fontId="8" fillId="0" borderId="0" xfId="0" applyNumberFormat="1" applyFont="1"/>
    <xf numFmtId="14" fontId="8" fillId="0" borderId="0" xfId="0" applyNumberFormat="1" applyFont="1"/>
    <xf numFmtId="0" fontId="8" fillId="6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3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9" fontId="2" fillId="6" borderId="3" xfId="0" applyNumberFormat="1" applyFont="1" applyFill="1" applyBorder="1" applyAlignment="1">
      <alignment horizontal="center" vertical="center"/>
    </xf>
    <xf numFmtId="9" fontId="2" fillId="6" borderId="4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9" fontId="0" fillId="6" borderId="2" xfId="0" applyNumberForma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9" fontId="0" fillId="0" borderId="2" xfId="4" applyFont="1" applyBorder="1" applyAlignment="1">
      <alignment horizontal="center" vertical="center"/>
    </xf>
    <xf numFmtId="9" fontId="0" fillId="0" borderId="3" xfId="4" applyFont="1" applyBorder="1" applyAlignment="1">
      <alignment horizontal="center" vertical="center"/>
    </xf>
  </cellXfs>
  <cellStyles count="5">
    <cellStyle name="20% - Accent1" xfId="1" builtinId="30"/>
    <cellStyle name="20% - Accent2" xfId="2" builtinId="34"/>
    <cellStyle name="20% - Accent3" xfId="3" builtinId="38"/>
    <cellStyle name="Normal" xfId="0" builtinId="0"/>
    <cellStyle name="Per 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June Test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Sheet1!$C$9:$C$12</c:f>
              <c:strCache>
                <c:ptCount val="4"/>
                <c:pt idx="0">
                  <c:v>Average % improvement in pain</c:v>
                </c:pt>
                <c:pt idx="1">
                  <c:v>Organisational average functional improvement achieved </c:v>
                </c:pt>
                <c:pt idx="2">
                  <c:v>Average improvement in condition at completion of treatment</c:v>
                </c:pt>
                <c:pt idx="3">
                  <c:v>% of patients likley to recommend organisation to friends or colleagues</c:v>
                </c:pt>
              </c:strCache>
            </c:strRef>
          </c:cat>
          <c:val>
            <c:numRef>
              <c:f>Sheet1!$D$9:$D$12</c:f>
              <c:numCache>
                <c:formatCode>0%</c:formatCode>
                <c:ptCount val="4"/>
                <c:pt idx="0">
                  <c:v>0.75</c:v>
                </c:pt>
                <c:pt idx="1">
                  <c:v>0.81</c:v>
                </c:pt>
                <c:pt idx="2">
                  <c:v>0.81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D-534A-A389-0445B17F13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0359840"/>
        <c:axId val="320361488"/>
      </c:barChart>
      <c:catAx>
        <c:axId val="3203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361488"/>
        <c:crosses val="autoZero"/>
        <c:auto val="1"/>
        <c:lblAlgn val="ctr"/>
        <c:lblOffset val="100"/>
        <c:noMultiLvlLbl val="0"/>
      </c:catAx>
      <c:valAx>
        <c:axId val="320361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2035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730250</xdr:colOff>
      <xdr:row>8</xdr:row>
      <xdr:rowOff>101600</xdr:rowOff>
    </xdr:from>
    <xdr:to>
      <xdr:col>11</xdr:col>
      <xdr:colOff>349250</xdr:colOff>
      <xdr:row>13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D0A7A-7465-9742-9E52-79EBE389B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tthew Carr" id="{24FA1EC3-DD7C-5046-8C41-BEFB55133B2B}" userId="S::matthew.carr@sussexmskeast.com::f354d51f-324e-453c-b731-093cedaaeea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02-19T15:28:50.25" personId="{24FA1EC3-DD7C-5046-8C41-BEFB55133B2B}" id="{B036553E-3FB3-514B-81DD-7768B7A343A5}">
    <text>Please amend formula associated with cell below to cell range in column F with completed data entered</text>
  </threadedComment>
  <threadedComment ref="I2" dT="2021-02-19T15:25:36.77" personId="{24FA1EC3-DD7C-5046-8C41-BEFB55133B2B}" id="{5DAAE28C-D622-C746-8E3E-719B16342C89}">
    <text>Please amend formula associated with cell below to cell range in column G with completed data entered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3" dT="2021-02-19T15:43:05.76" personId="{24FA1EC3-DD7C-5046-8C41-BEFB55133B2B}" id="{B1D86137-10FC-7342-A87D-DDEA278BCA3E}">
    <text>Requires User to Filter Data and enter formula to average all data entries with % change score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1-02-19T15:50:46.77" personId="{24FA1EC3-DD7C-5046-8C41-BEFB55133B2B}" id="{78261E89-9F8A-9D46-95D9-7698B99A9807}">
    <text>Please amend formula associated with cell below to cell range in column D with completed data entered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" dT="2021-02-19T16:03:47.50" personId="{24FA1EC3-DD7C-5046-8C41-BEFB55133B2B}" id="{62914ED4-8981-5943-89AD-09771B15B5A0}">
    <text>Please amend formula associated with cell below to cell range in column C with completed data entered</text>
  </threadedComment>
  <threadedComment ref="E2" dT="2021-02-19T16:04:22.74" personId="{24FA1EC3-DD7C-5046-8C41-BEFB55133B2B}" id="{B4E9198E-5BD8-B64B-8E59-827956FE8DAC}">
    <text>Please amend formula associated with cell below to cell range in column C with completed data entered</text>
  </threadedComment>
  <threadedComment ref="F2" dT="2021-02-19T16:04:37.94" personId="{24FA1EC3-DD7C-5046-8C41-BEFB55133B2B}" id="{53D81B56-D17B-BA48-A646-159FE1AB08FF}">
    <text>Please amend formula associated with cell below to cell range in column C with completed data entered</text>
  </threadedComment>
  <threadedComment ref="G2" dT="2021-02-19T16:04:49.56" personId="{24FA1EC3-DD7C-5046-8C41-BEFB55133B2B}" id="{B3806E5D-022B-6F49-B833-39498AFE35AF}">
    <text>Please amend formula associated with cell below to cell range in column C with completed data entered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2BFD-488F-AB43-95D6-3EB5B1B582EB}">
  <dimension ref="A1:AE107"/>
  <sheetViews>
    <sheetView tabSelected="1" topLeftCell="T4" zoomScale="89" zoomScaleNormal="90" workbookViewId="0">
      <selection activeCell="X16" sqref="X16"/>
    </sheetView>
  </sheetViews>
  <sheetFormatPr baseColWidth="10" defaultRowHeight="16" x14ac:dyDescent="0.2"/>
  <cols>
    <col min="1" max="1" width="13.6640625" bestFit="1" customWidth="1"/>
    <col min="2" max="2" width="14.83203125" customWidth="1"/>
    <col min="3" max="3" width="17.1640625" customWidth="1"/>
    <col min="5" max="5" width="12.83203125" customWidth="1"/>
    <col min="6" max="11" width="0" hidden="1" customWidth="1"/>
    <col min="12" max="12" width="11.83203125" hidden="1" customWidth="1"/>
    <col min="13" max="13" width="14.83203125" customWidth="1"/>
    <col min="17" max="17" width="12.33203125" bestFit="1" customWidth="1"/>
    <col min="18" max="18" width="19.1640625" customWidth="1"/>
    <col min="19" max="19" width="15.33203125" customWidth="1"/>
    <col min="20" max="20" width="20.83203125" customWidth="1"/>
    <col min="21" max="21" width="16.6640625" customWidth="1"/>
    <col min="22" max="22" width="15.1640625" customWidth="1"/>
    <col min="23" max="23" width="11.5" customWidth="1"/>
    <col min="24" max="24" width="21.83203125" customWidth="1"/>
    <col min="25" max="25" width="15" customWidth="1"/>
    <col min="26" max="26" width="11.83203125" customWidth="1"/>
    <col min="27" max="28" width="11.5" customWidth="1"/>
    <col min="29" max="29" width="13.1640625" customWidth="1"/>
    <col min="30" max="30" width="13" customWidth="1"/>
    <col min="31" max="31" width="58.33203125" customWidth="1"/>
  </cols>
  <sheetData>
    <row r="1" spans="1:31" ht="24" x14ac:dyDescent="0.2">
      <c r="A1" s="50"/>
      <c r="B1" s="54" t="s">
        <v>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52" t="s">
        <v>76</v>
      </c>
      <c r="W1" s="52"/>
      <c r="X1" s="52"/>
      <c r="Y1" s="52"/>
      <c r="Z1" s="52"/>
      <c r="AA1" s="52"/>
      <c r="AB1" s="52"/>
      <c r="AC1" s="52"/>
      <c r="AD1" s="52"/>
      <c r="AE1" s="52"/>
    </row>
    <row r="2" spans="1:31" ht="51" customHeight="1" x14ac:dyDescent="0.2">
      <c r="A2" s="50"/>
      <c r="B2" s="46" t="s">
        <v>0</v>
      </c>
      <c r="C2" s="46" t="s">
        <v>66</v>
      </c>
      <c r="D2" s="48" t="s">
        <v>1</v>
      </c>
      <c r="E2" s="46" t="s">
        <v>60</v>
      </c>
      <c r="F2" s="53" t="s">
        <v>2</v>
      </c>
      <c r="G2" s="53"/>
      <c r="H2" s="53"/>
      <c r="I2" s="53"/>
      <c r="J2" s="53"/>
      <c r="K2" s="53"/>
      <c r="L2" s="53"/>
      <c r="M2" s="46" t="s">
        <v>69</v>
      </c>
      <c r="N2" s="46" t="s">
        <v>3</v>
      </c>
      <c r="O2" s="46" t="s">
        <v>4</v>
      </c>
      <c r="P2" s="46" t="s">
        <v>5</v>
      </c>
      <c r="Q2" s="46" t="s">
        <v>6</v>
      </c>
      <c r="R2" s="48" t="s">
        <v>7</v>
      </c>
      <c r="S2" s="46" t="s">
        <v>8</v>
      </c>
      <c r="T2" s="48" t="s">
        <v>9</v>
      </c>
      <c r="U2" s="46" t="s">
        <v>10</v>
      </c>
      <c r="V2" s="46" t="s">
        <v>11</v>
      </c>
      <c r="W2" s="46" t="s">
        <v>12</v>
      </c>
      <c r="X2" s="46" t="s">
        <v>77</v>
      </c>
      <c r="Y2" s="46" t="s">
        <v>69</v>
      </c>
      <c r="Z2" s="46" t="s">
        <v>3</v>
      </c>
      <c r="AA2" s="46" t="s">
        <v>4</v>
      </c>
      <c r="AB2" s="46" t="s">
        <v>5</v>
      </c>
      <c r="AC2" s="46" t="s">
        <v>13</v>
      </c>
      <c r="AD2" s="46" t="s">
        <v>14</v>
      </c>
      <c r="AE2" s="48" t="s">
        <v>15</v>
      </c>
    </row>
    <row r="3" spans="1:31" ht="51" x14ac:dyDescent="0.2">
      <c r="A3" s="51"/>
      <c r="B3" s="47"/>
      <c r="C3" s="47"/>
      <c r="D3" s="49"/>
      <c r="E3" s="47"/>
      <c r="F3" s="5" t="s">
        <v>56</v>
      </c>
      <c r="G3" s="5" t="s">
        <v>21</v>
      </c>
      <c r="H3" s="5" t="s">
        <v>18</v>
      </c>
      <c r="I3" s="5" t="s">
        <v>22</v>
      </c>
      <c r="J3" s="5" t="s">
        <v>19</v>
      </c>
      <c r="K3" s="5" t="s">
        <v>57</v>
      </c>
      <c r="L3" s="5" t="s">
        <v>20</v>
      </c>
      <c r="M3" s="47"/>
      <c r="N3" s="47"/>
      <c r="O3" s="47"/>
      <c r="P3" s="47"/>
      <c r="Q3" s="47"/>
      <c r="R3" s="49"/>
      <c r="S3" s="47"/>
      <c r="T3" s="49"/>
      <c r="U3" s="47"/>
      <c r="V3" s="47"/>
      <c r="W3" s="47"/>
      <c r="X3" s="47"/>
      <c r="Y3" s="47"/>
      <c r="Z3" s="47"/>
      <c r="AA3" s="47"/>
      <c r="AB3" s="47"/>
      <c r="AC3" s="47"/>
      <c r="AD3" s="47"/>
      <c r="AE3" s="49"/>
    </row>
    <row r="4" spans="1:31" s="6" customFormat="1" ht="68" x14ac:dyDescent="0.2">
      <c r="A4" s="13" t="s">
        <v>59</v>
      </c>
      <c r="B4" s="34" t="s">
        <v>67</v>
      </c>
      <c r="C4" s="34">
        <v>279</v>
      </c>
      <c r="D4" s="15" t="s">
        <v>16</v>
      </c>
      <c r="E4" s="35">
        <v>35065</v>
      </c>
      <c r="F4" s="15" t="s">
        <v>61</v>
      </c>
      <c r="G4" s="15" t="s">
        <v>62</v>
      </c>
      <c r="H4" s="15" t="s">
        <v>61</v>
      </c>
      <c r="I4" s="15" t="s">
        <v>62</v>
      </c>
      <c r="J4" s="15" t="s">
        <v>61</v>
      </c>
      <c r="K4" s="15" t="s">
        <v>61</v>
      </c>
      <c r="L4" s="15" t="s">
        <v>61</v>
      </c>
      <c r="M4" s="15">
        <v>9</v>
      </c>
      <c r="N4" s="15">
        <v>2</v>
      </c>
      <c r="O4" s="15">
        <v>3</v>
      </c>
      <c r="P4" s="18">
        <v>1</v>
      </c>
      <c r="Q4" s="16" t="s">
        <v>58</v>
      </c>
      <c r="R4" s="16" t="s">
        <v>23</v>
      </c>
      <c r="S4" s="17">
        <v>44228</v>
      </c>
      <c r="T4" s="16" t="s">
        <v>63</v>
      </c>
      <c r="U4" s="36" t="s">
        <v>64</v>
      </c>
      <c r="V4" s="19">
        <v>44287</v>
      </c>
      <c r="W4" s="20">
        <v>6</v>
      </c>
      <c r="X4" s="20" t="s">
        <v>24</v>
      </c>
      <c r="Y4" s="20">
        <v>0</v>
      </c>
      <c r="Z4" s="20">
        <v>9</v>
      </c>
      <c r="AA4" s="20">
        <v>10</v>
      </c>
      <c r="AB4" s="20">
        <v>9</v>
      </c>
      <c r="AC4" s="20">
        <v>5</v>
      </c>
      <c r="AD4" s="20">
        <v>10</v>
      </c>
      <c r="AE4" s="37" t="s">
        <v>65</v>
      </c>
    </row>
    <row r="5" spans="1:31" s="27" customFormat="1" x14ac:dyDescent="0.2">
      <c r="A5" s="1"/>
      <c r="B5" s="39">
        <v>738317</v>
      </c>
      <c r="C5" s="39">
        <v>2068</v>
      </c>
      <c r="D5" s="39" t="s">
        <v>17</v>
      </c>
      <c r="E5" s="40">
        <v>32078</v>
      </c>
      <c r="F5" s="28"/>
      <c r="G5" s="28"/>
      <c r="H5" s="28"/>
      <c r="I5" s="28"/>
      <c r="J5" s="28"/>
      <c r="K5" s="28"/>
      <c r="L5" s="28"/>
      <c r="M5"/>
      <c r="N5" s="39">
        <v>5</v>
      </c>
      <c r="O5" t="s">
        <v>86</v>
      </c>
      <c r="P5" s="39">
        <v>1</v>
      </c>
      <c r="Q5" s="29"/>
      <c r="R5" s="29"/>
      <c r="S5" s="41">
        <v>44265</v>
      </c>
      <c r="T5" s="39" t="s">
        <v>81</v>
      </c>
      <c r="U5" s="39">
        <v>79900</v>
      </c>
      <c r="V5" s="41">
        <v>44356</v>
      </c>
      <c r="W5" s="39">
        <v>4</v>
      </c>
      <c r="X5" s="32"/>
      <c r="Y5"/>
      <c r="Z5" s="39">
        <v>10</v>
      </c>
      <c r="AA5" t="s">
        <v>86</v>
      </c>
      <c r="AB5" s="39">
        <v>9</v>
      </c>
      <c r="AC5" s="39">
        <v>5</v>
      </c>
      <c r="AD5" s="39">
        <v>10</v>
      </c>
      <c r="AE5" s="33"/>
    </row>
    <row r="6" spans="1:31" s="27" customFormat="1" x14ac:dyDescent="0.2">
      <c r="A6" s="1"/>
      <c r="B6" s="39">
        <v>738317</v>
      </c>
      <c r="C6" s="39">
        <v>3922</v>
      </c>
      <c r="D6" s="39" t="s">
        <v>16</v>
      </c>
      <c r="E6" s="41">
        <v>18134</v>
      </c>
      <c r="F6" s="28"/>
      <c r="G6" s="28"/>
      <c r="H6" s="28"/>
      <c r="I6" s="28"/>
      <c r="J6" s="28"/>
      <c r="K6" s="28"/>
      <c r="L6" s="28"/>
      <c r="M6"/>
      <c r="N6" s="39">
        <v>2</v>
      </c>
      <c r="O6" t="s">
        <v>86</v>
      </c>
      <c r="P6" t="s">
        <v>86</v>
      </c>
      <c r="Q6" s="29"/>
      <c r="R6" s="29"/>
      <c r="S6" s="41">
        <v>44307</v>
      </c>
      <c r="T6" s="39" t="s">
        <v>82</v>
      </c>
      <c r="U6" s="39">
        <v>72700</v>
      </c>
      <c r="V6" s="41">
        <v>44356</v>
      </c>
      <c r="W6" s="39">
        <v>5</v>
      </c>
      <c r="X6" s="32"/>
      <c r="Y6"/>
      <c r="Z6" s="39">
        <v>9</v>
      </c>
      <c r="AA6" t="s">
        <v>86</v>
      </c>
      <c r="AB6" t="s">
        <v>86</v>
      </c>
      <c r="AC6" s="39">
        <v>4</v>
      </c>
      <c r="AD6" s="39">
        <v>10</v>
      </c>
      <c r="AE6" s="33"/>
    </row>
    <row r="7" spans="1:31" s="27" customFormat="1" x14ac:dyDescent="0.2">
      <c r="A7" s="1"/>
      <c r="B7" s="39">
        <v>738317</v>
      </c>
      <c r="C7" s="39">
        <v>727</v>
      </c>
      <c r="D7" s="39" t="s">
        <v>17</v>
      </c>
      <c r="E7" s="41">
        <v>28376</v>
      </c>
      <c r="F7" s="28"/>
      <c r="G7" s="28"/>
      <c r="H7" s="28"/>
      <c r="I7" s="28"/>
      <c r="J7" s="28"/>
      <c r="K7" s="28"/>
      <c r="L7" s="28"/>
      <c r="M7" s="39">
        <v>0</v>
      </c>
      <c r="N7" s="39">
        <v>0</v>
      </c>
      <c r="O7" t="s">
        <v>86</v>
      </c>
      <c r="P7" s="39">
        <v>0</v>
      </c>
      <c r="Q7" s="29"/>
      <c r="R7" s="29"/>
      <c r="S7" s="41">
        <v>44231</v>
      </c>
      <c r="T7" s="39" t="s">
        <v>81</v>
      </c>
      <c r="U7" s="39">
        <v>79900</v>
      </c>
      <c r="V7" s="41">
        <v>44362</v>
      </c>
      <c r="W7" s="39">
        <v>6</v>
      </c>
      <c r="X7" s="32"/>
      <c r="Y7" s="39">
        <v>0</v>
      </c>
      <c r="Z7" s="39">
        <v>10</v>
      </c>
      <c r="AA7" t="s">
        <v>86</v>
      </c>
      <c r="AB7" s="39">
        <v>10</v>
      </c>
      <c r="AC7" s="39">
        <v>4</v>
      </c>
      <c r="AD7" s="39">
        <v>9</v>
      </c>
      <c r="AE7" s="33"/>
    </row>
    <row r="8" spans="1:31" s="27" customFormat="1" x14ac:dyDescent="0.2">
      <c r="A8" s="1"/>
      <c r="B8" s="39">
        <v>738317</v>
      </c>
      <c r="C8" s="39">
        <v>1568</v>
      </c>
      <c r="D8" s="39" t="s">
        <v>17</v>
      </c>
      <c r="E8" s="41">
        <v>29376</v>
      </c>
      <c r="F8" s="28"/>
      <c r="G8" s="28"/>
      <c r="H8" s="28"/>
      <c r="I8" s="28"/>
      <c r="J8" s="28"/>
      <c r="K8" s="28"/>
      <c r="L8" s="28"/>
      <c r="M8" s="39">
        <v>0</v>
      </c>
      <c r="N8" s="39">
        <v>0</v>
      </c>
      <c r="O8" s="39">
        <v>0</v>
      </c>
      <c r="P8" s="39">
        <v>2</v>
      </c>
      <c r="Q8" s="29"/>
      <c r="R8" s="29"/>
      <c r="S8" s="41">
        <v>44238</v>
      </c>
      <c r="T8" s="39" t="s">
        <v>81</v>
      </c>
      <c r="U8" s="39">
        <v>79900</v>
      </c>
      <c r="V8" s="41">
        <v>44358</v>
      </c>
      <c r="W8" s="39">
        <v>6</v>
      </c>
      <c r="X8" s="32"/>
      <c r="Y8" s="39">
        <v>0</v>
      </c>
      <c r="Z8" s="39">
        <v>10</v>
      </c>
      <c r="AA8" s="39">
        <v>10</v>
      </c>
      <c r="AB8" s="39">
        <v>10</v>
      </c>
      <c r="AC8" s="39">
        <v>5</v>
      </c>
      <c r="AD8" s="39">
        <v>10</v>
      </c>
      <c r="AE8" s="33"/>
    </row>
    <row r="9" spans="1:31" s="27" customFormat="1" x14ac:dyDescent="0.2">
      <c r="A9" s="1"/>
      <c r="B9" s="39">
        <v>738317</v>
      </c>
      <c r="C9" s="39">
        <v>2852</v>
      </c>
      <c r="D9" s="39" t="s">
        <v>17</v>
      </c>
      <c r="E9" s="41">
        <v>29271</v>
      </c>
      <c r="F9" s="28"/>
      <c r="G9" s="28"/>
      <c r="H9" s="28"/>
      <c r="I9" s="28"/>
      <c r="J9" s="28"/>
      <c r="K9" s="28"/>
      <c r="L9" s="28"/>
      <c r="M9" s="39">
        <v>0</v>
      </c>
      <c r="N9" s="39">
        <v>0</v>
      </c>
      <c r="O9" t="s">
        <v>86</v>
      </c>
      <c r="P9" s="39">
        <v>0</v>
      </c>
      <c r="Q9" s="29"/>
      <c r="R9" s="29"/>
      <c r="S9" s="41">
        <v>44299</v>
      </c>
      <c r="T9" s="39" t="s">
        <v>81</v>
      </c>
      <c r="U9" s="39">
        <v>72900</v>
      </c>
      <c r="V9" s="41">
        <v>44355</v>
      </c>
      <c r="W9" s="39">
        <v>4</v>
      </c>
      <c r="X9" s="32"/>
      <c r="Y9" s="39">
        <v>0</v>
      </c>
      <c r="Z9" s="39">
        <v>5</v>
      </c>
      <c r="AA9" t="s">
        <v>86</v>
      </c>
      <c r="AB9" s="39">
        <v>0</v>
      </c>
      <c r="AC9" s="39">
        <v>3</v>
      </c>
      <c r="AD9" s="39">
        <v>9</v>
      </c>
      <c r="AE9" s="33"/>
    </row>
    <row r="10" spans="1:31" s="27" customFormat="1" x14ac:dyDescent="0.2">
      <c r="A10" s="1"/>
      <c r="B10" s="39">
        <v>738317</v>
      </c>
      <c r="C10" s="39">
        <v>3153</v>
      </c>
      <c r="D10" s="39" t="s">
        <v>17</v>
      </c>
      <c r="E10" s="41">
        <v>31152</v>
      </c>
      <c r="F10" s="28"/>
      <c r="G10" s="28"/>
      <c r="H10" s="28"/>
      <c r="I10" s="28"/>
      <c r="J10" s="28"/>
      <c r="K10" s="28"/>
      <c r="L10" s="28"/>
      <c r="M10" s="39">
        <v>0</v>
      </c>
      <c r="N10" s="39">
        <v>0</v>
      </c>
      <c r="O10" t="s">
        <v>86</v>
      </c>
      <c r="P10" s="39">
        <v>0</v>
      </c>
      <c r="Q10" s="29"/>
      <c r="R10" s="29"/>
      <c r="S10" s="41">
        <v>44316</v>
      </c>
      <c r="T10" s="39" t="s">
        <v>81</v>
      </c>
      <c r="U10" s="39">
        <v>79900</v>
      </c>
      <c r="V10" s="41">
        <v>44358</v>
      </c>
      <c r="W10" s="39">
        <v>2</v>
      </c>
      <c r="X10" s="32"/>
      <c r="Y10" s="39">
        <v>0</v>
      </c>
      <c r="Z10" s="39">
        <v>9</v>
      </c>
      <c r="AA10" t="s">
        <v>86</v>
      </c>
      <c r="AB10" s="39">
        <v>9</v>
      </c>
      <c r="AC10" s="39">
        <v>4</v>
      </c>
      <c r="AD10" s="39">
        <v>9</v>
      </c>
      <c r="AE10" s="33"/>
    </row>
    <row r="11" spans="1:31" s="27" customFormat="1" x14ac:dyDescent="0.2">
      <c r="A11" s="1"/>
      <c r="B11" s="39">
        <v>738317</v>
      </c>
      <c r="C11" s="39">
        <v>3967</v>
      </c>
      <c r="D11" s="39" t="s">
        <v>17</v>
      </c>
      <c r="E11" s="41">
        <v>32542</v>
      </c>
      <c r="F11" s="28"/>
      <c r="G11" s="28"/>
      <c r="H11" s="28"/>
      <c r="I11" s="28"/>
      <c r="J11" s="28"/>
      <c r="K11" s="28"/>
      <c r="L11" s="28"/>
      <c r="M11"/>
      <c r="N11" s="39">
        <v>1</v>
      </c>
      <c r="O11" t="s">
        <v>86</v>
      </c>
      <c r="P11" s="39">
        <v>1</v>
      </c>
      <c r="Q11" s="29"/>
      <c r="R11" s="29"/>
      <c r="S11" s="41">
        <v>44315</v>
      </c>
      <c r="T11" s="39" t="s">
        <v>81</v>
      </c>
      <c r="U11" s="39">
        <v>79900</v>
      </c>
      <c r="V11" s="41">
        <v>44358</v>
      </c>
      <c r="W11" s="39">
        <v>2</v>
      </c>
      <c r="X11" s="32"/>
      <c r="Y11"/>
      <c r="Z11" s="39">
        <v>4</v>
      </c>
      <c r="AA11" t="s">
        <v>86</v>
      </c>
      <c r="AB11" s="39">
        <v>7</v>
      </c>
      <c r="AC11" s="39">
        <v>2</v>
      </c>
      <c r="AD11" s="39">
        <v>9</v>
      </c>
      <c r="AE11" s="33"/>
    </row>
    <row r="12" spans="1:31" s="27" customFormat="1" x14ac:dyDescent="0.2">
      <c r="A12" s="1"/>
      <c r="B12" s="39">
        <v>738317</v>
      </c>
      <c r="C12" s="39">
        <v>3128</v>
      </c>
      <c r="D12" s="39" t="s">
        <v>16</v>
      </c>
      <c r="E12" s="40">
        <v>33959</v>
      </c>
      <c r="F12" s="28"/>
      <c r="G12" s="28"/>
      <c r="H12" s="28"/>
      <c r="I12" s="28"/>
      <c r="J12" s="28"/>
      <c r="K12" s="28"/>
      <c r="L12" s="28"/>
      <c r="M12" s="39">
        <v>5</v>
      </c>
      <c r="N12" s="39">
        <v>3</v>
      </c>
      <c r="O12" s="39">
        <v>2</v>
      </c>
      <c r="P12" s="39">
        <v>9</v>
      </c>
      <c r="Q12" s="29"/>
      <c r="R12" s="29"/>
      <c r="S12" s="41">
        <v>44279</v>
      </c>
      <c r="T12" s="39" t="s">
        <v>83</v>
      </c>
      <c r="U12" s="39">
        <v>72700</v>
      </c>
      <c r="V12" s="41">
        <v>44351</v>
      </c>
      <c r="W12" s="39">
        <v>6</v>
      </c>
      <c r="X12" s="32"/>
      <c r="Y12" s="39">
        <v>1</v>
      </c>
      <c r="Z12" s="39">
        <v>7</v>
      </c>
      <c r="AA12" s="39">
        <v>10</v>
      </c>
      <c r="AB12" s="39">
        <v>10</v>
      </c>
      <c r="AC12" s="39">
        <v>4</v>
      </c>
      <c r="AD12" s="39">
        <v>9</v>
      </c>
      <c r="AE12" s="33"/>
    </row>
    <row r="13" spans="1:31" s="27" customFormat="1" x14ac:dyDescent="0.2">
      <c r="A13" s="1"/>
      <c r="B13" s="39">
        <v>738317</v>
      </c>
      <c r="C13" s="39">
        <v>2855</v>
      </c>
      <c r="D13" s="39" t="s">
        <v>17</v>
      </c>
      <c r="E13" s="41">
        <v>34439</v>
      </c>
      <c r="F13" s="28"/>
      <c r="G13" s="28"/>
      <c r="H13" s="28"/>
      <c r="I13" s="28"/>
      <c r="J13" s="28"/>
      <c r="K13" s="28"/>
      <c r="L13" s="28"/>
      <c r="M13" s="39">
        <v>5</v>
      </c>
      <c r="N13" s="39">
        <v>6</v>
      </c>
      <c r="O13" s="39">
        <v>5</v>
      </c>
      <c r="P13" s="39">
        <v>5</v>
      </c>
      <c r="Q13" s="29"/>
      <c r="R13" s="29"/>
      <c r="S13" s="41">
        <v>44272</v>
      </c>
      <c r="T13" s="39" t="s">
        <v>84</v>
      </c>
      <c r="U13" s="39">
        <v>71900</v>
      </c>
      <c r="V13" s="41">
        <v>44355</v>
      </c>
      <c r="W13" s="39">
        <v>3</v>
      </c>
      <c r="X13" s="32"/>
      <c r="Y13" s="39">
        <v>0</v>
      </c>
      <c r="Z13" s="39">
        <v>10</v>
      </c>
      <c r="AA13" s="39">
        <v>10</v>
      </c>
      <c r="AB13" s="39">
        <v>10</v>
      </c>
      <c r="AC13" s="39">
        <v>5</v>
      </c>
      <c r="AD13" s="39">
        <v>8</v>
      </c>
      <c r="AE13" s="33"/>
    </row>
    <row r="14" spans="1:31" s="27" customFormat="1" x14ac:dyDescent="0.2">
      <c r="A14" s="1"/>
      <c r="B14" s="39">
        <v>738317</v>
      </c>
      <c r="C14" s="39">
        <v>3811</v>
      </c>
      <c r="D14" s="39" t="s">
        <v>16</v>
      </c>
      <c r="E14" s="41">
        <v>37880</v>
      </c>
      <c r="F14" s="28"/>
      <c r="G14" s="28"/>
      <c r="H14" s="28"/>
      <c r="I14" s="28"/>
      <c r="J14" s="28"/>
      <c r="K14" s="28"/>
      <c r="L14" s="28"/>
      <c r="M14" s="39">
        <v>4</v>
      </c>
      <c r="N14" s="39">
        <v>0</v>
      </c>
      <c r="O14" t="s">
        <v>86</v>
      </c>
      <c r="P14" s="39">
        <v>0</v>
      </c>
      <c r="Q14" s="29"/>
      <c r="R14" s="29"/>
      <c r="S14" s="41">
        <v>44302</v>
      </c>
      <c r="T14" s="39" t="s">
        <v>84</v>
      </c>
      <c r="U14" s="39">
        <v>72200</v>
      </c>
      <c r="V14" s="41">
        <v>44351</v>
      </c>
      <c r="W14" s="39">
        <v>4</v>
      </c>
      <c r="X14" s="32"/>
      <c r="Y14" s="39">
        <v>0</v>
      </c>
      <c r="Z14" s="39">
        <v>10</v>
      </c>
      <c r="AA14" t="s">
        <v>86</v>
      </c>
      <c r="AB14" s="39">
        <v>10</v>
      </c>
      <c r="AC14" s="39">
        <v>5</v>
      </c>
      <c r="AD14" s="39">
        <v>10</v>
      </c>
      <c r="AE14" s="33"/>
    </row>
    <row r="15" spans="1:31" s="27" customFormat="1" x14ac:dyDescent="0.2">
      <c r="A15" s="1"/>
      <c r="B15" s="39">
        <v>738317</v>
      </c>
      <c r="C15" s="39">
        <v>4167</v>
      </c>
      <c r="D15" s="39" t="s">
        <v>16</v>
      </c>
      <c r="E15" s="41">
        <v>36731</v>
      </c>
      <c r="F15" s="28"/>
      <c r="G15" s="28"/>
      <c r="H15" s="28"/>
      <c r="I15" s="28"/>
      <c r="J15" s="28"/>
      <c r="K15" s="28"/>
      <c r="L15" s="28"/>
      <c r="M15" s="39">
        <v>6</v>
      </c>
      <c r="N15" s="39">
        <v>2</v>
      </c>
      <c r="O15" s="39">
        <v>8</v>
      </c>
      <c r="P15" s="39">
        <v>7</v>
      </c>
      <c r="Q15" s="29"/>
      <c r="R15" s="29"/>
      <c r="S15" s="41">
        <v>44316</v>
      </c>
      <c r="T15" s="39" t="s">
        <v>84</v>
      </c>
      <c r="U15" s="39">
        <v>72700</v>
      </c>
      <c r="V15" s="41">
        <v>44363</v>
      </c>
      <c r="W15" s="39">
        <v>5</v>
      </c>
      <c r="X15" s="32"/>
      <c r="Y15" s="39">
        <v>0</v>
      </c>
      <c r="Z15" s="39">
        <v>10</v>
      </c>
      <c r="AA15" s="39">
        <v>10</v>
      </c>
      <c r="AB15" s="39">
        <v>10</v>
      </c>
      <c r="AC15" s="39">
        <v>5</v>
      </c>
      <c r="AD15" s="39">
        <v>9</v>
      </c>
      <c r="AE15" s="33"/>
    </row>
    <row r="16" spans="1:31" s="27" customFormat="1" x14ac:dyDescent="0.2">
      <c r="A16" s="14"/>
      <c r="B16" s="39">
        <v>738317</v>
      </c>
      <c r="C16" s="39">
        <v>4226</v>
      </c>
      <c r="D16" s="39" t="s">
        <v>17</v>
      </c>
      <c r="E16" s="40">
        <v>25529</v>
      </c>
      <c r="F16" s="28"/>
      <c r="G16" s="28"/>
      <c r="H16" s="28"/>
      <c r="I16" s="28"/>
      <c r="J16" s="28"/>
      <c r="K16" s="28"/>
      <c r="L16" s="28"/>
      <c r="M16" s="39">
        <v>5</v>
      </c>
      <c r="N16" s="39">
        <v>6</v>
      </c>
      <c r="O16" s="39">
        <v>7</v>
      </c>
      <c r="P16" s="39">
        <v>6</v>
      </c>
      <c r="Q16" s="29"/>
      <c r="R16" s="29"/>
      <c r="S16" s="41">
        <v>44321</v>
      </c>
      <c r="T16" s="39" t="s">
        <v>84</v>
      </c>
      <c r="U16" s="39">
        <v>72600</v>
      </c>
      <c r="V16" s="41">
        <v>44349</v>
      </c>
      <c r="W16" s="39">
        <v>2</v>
      </c>
      <c r="X16" s="32"/>
      <c r="Y16" s="39">
        <v>0</v>
      </c>
      <c r="Z16" s="39">
        <v>10</v>
      </c>
      <c r="AA16" s="39">
        <v>10</v>
      </c>
      <c r="AB16" s="39">
        <v>9</v>
      </c>
      <c r="AC16" s="39">
        <v>5</v>
      </c>
      <c r="AD16" s="39">
        <v>9</v>
      </c>
      <c r="AE16" s="33"/>
    </row>
    <row r="17" spans="1:31" s="27" customFormat="1" x14ac:dyDescent="0.2">
      <c r="A17" s="1"/>
      <c r="B17" s="39">
        <v>738317</v>
      </c>
      <c r="C17" s="39">
        <v>2592</v>
      </c>
      <c r="D17" s="39" t="s">
        <v>16</v>
      </c>
      <c r="E17" s="41">
        <v>29198</v>
      </c>
      <c r="F17" s="28"/>
      <c r="G17" s="28"/>
      <c r="H17" s="28"/>
      <c r="I17" s="28"/>
      <c r="J17" s="28"/>
      <c r="K17" s="28"/>
      <c r="L17" s="28"/>
      <c r="M17" s="39">
        <v>5</v>
      </c>
      <c r="N17" s="39">
        <v>2</v>
      </c>
      <c r="O17" s="39">
        <v>2</v>
      </c>
      <c r="P17" s="39">
        <v>3</v>
      </c>
      <c r="Q17" s="29"/>
      <c r="R17" s="29"/>
      <c r="S17" s="41">
        <v>44267</v>
      </c>
      <c r="T17" s="39" t="s">
        <v>83</v>
      </c>
      <c r="U17" s="39">
        <v>72700</v>
      </c>
      <c r="V17" s="41">
        <v>44358</v>
      </c>
      <c r="W17" s="39">
        <v>3</v>
      </c>
      <c r="X17" s="32"/>
      <c r="Y17" s="39">
        <v>1</v>
      </c>
      <c r="Z17" s="39">
        <v>8</v>
      </c>
      <c r="AA17" s="39">
        <v>9</v>
      </c>
      <c r="AB17" s="39">
        <v>9</v>
      </c>
      <c r="AC17" s="39">
        <v>4</v>
      </c>
      <c r="AD17" s="39">
        <v>9</v>
      </c>
      <c r="AE17" s="33"/>
    </row>
    <row r="18" spans="1:31" s="27" customFormat="1" x14ac:dyDescent="0.2">
      <c r="A18" s="1"/>
      <c r="B18" s="39">
        <v>738317</v>
      </c>
      <c r="C18" s="39">
        <v>3299</v>
      </c>
      <c r="D18" s="39" t="s">
        <v>16</v>
      </c>
      <c r="E18" s="41">
        <v>21490</v>
      </c>
      <c r="F18" s="28"/>
      <c r="G18" s="28"/>
      <c r="H18" s="28"/>
      <c r="I18" s="28"/>
      <c r="J18" s="28"/>
      <c r="K18" s="28"/>
      <c r="L18" s="28"/>
      <c r="M18" s="39">
        <v>4</v>
      </c>
      <c r="N18" s="39">
        <v>8</v>
      </c>
      <c r="O18" s="39">
        <v>7</v>
      </c>
      <c r="P18" s="39">
        <v>7</v>
      </c>
      <c r="Q18" s="29"/>
      <c r="R18" s="29"/>
      <c r="S18" s="41">
        <v>44285</v>
      </c>
      <c r="T18" s="39" t="s">
        <v>83</v>
      </c>
      <c r="U18" s="39">
        <v>72700</v>
      </c>
      <c r="V18" s="41">
        <v>44355</v>
      </c>
      <c r="W18" s="39">
        <v>2</v>
      </c>
      <c r="X18" s="32"/>
      <c r="Y18" s="39">
        <v>1</v>
      </c>
      <c r="Z18" s="39">
        <v>10</v>
      </c>
      <c r="AA18" s="39">
        <v>9</v>
      </c>
      <c r="AB18" s="39">
        <v>9</v>
      </c>
      <c r="AC18" s="39">
        <v>4</v>
      </c>
      <c r="AD18" s="39">
        <v>8</v>
      </c>
      <c r="AE18" s="33"/>
    </row>
    <row r="19" spans="1:31" s="27" customFormat="1" x14ac:dyDescent="0.2">
      <c r="A19" s="1"/>
      <c r="B19" s="39">
        <v>738317</v>
      </c>
      <c r="C19" s="39">
        <v>3176</v>
      </c>
      <c r="D19" s="39" t="s">
        <v>16</v>
      </c>
      <c r="E19" s="40">
        <v>19340</v>
      </c>
      <c r="F19" s="28"/>
      <c r="G19" s="28"/>
      <c r="H19" s="28"/>
      <c r="I19" s="28"/>
      <c r="J19" s="28"/>
      <c r="K19" s="28"/>
      <c r="L19" s="28"/>
      <c r="M19" s="39">
        <v>6</v>
      </c>
      <c r="N19" t="s">
        <v>86</v>
      </c>
      <c r="O19" t="s">
        <v>86</v>
      </c>
      <c r="P19" s="39">
        <v>4</v>
      </c>
      <c r="Q19" s="29"/>
      <c r="R19" s="29"/>
      <c r="S19" s="41">
        <v>44281</v>
      </c>
      <c r="T19" s="39" t="s">
        <v>82</v>
      </c>
      <c r="U19" s="39">
        <v>72700</v>
      </c>
      <c r="V19" s="41">
        <v>44355</v>
      </c>
      <c r="W19" s="39">
        <v>3</v>
      </c>
      <c r="X19" s="32"/>
      <c r="Y19" s="39">
        <v>0</v>
      </c>
      <c r="Z19" t="s">
        <v>86</v>
      </c>
      <c r="AA19" t="s">
        <v>86</v>
      </c>
      <c r="AB19" t="s">
        <v>86</v>
      </c>
      <c r="AC19" s="39">
        <v>5</v>
      </c>
      <c r="AD19" s="39">
        <v>9</v>
      </c>
      <c r="AE19" s="33"/>
    </row>
    <row r="20" spans="1:31" s="27" customFormat="1" x14ac:dyDescent="0.2">
      <c r="A20" s="1"/>
      <c r="B20" s="39">
        <v>738317</v>
      </c>
      <c r="C20" s="39">
        <v>3195</v>
      </c>
      <c r="D20" s="39" t="s">
        <v>17</v>
      </c>
      <c r="E20" s="41">
        <v>34404</v>
      </c>
      <c r="F20" s="28"/>
      <c r="G20" s="28"/>
      <c r="H20" s="28"/>
      <c r="I20" s="28"/>
      <c r="J20" s="28"/>
      <c r="K20" s="28"/>
      <c r="L20" s="28"/>
      <c r="M20" s="39">
        <v>6</v>
      </c>
      <c r="N20" s="39">
        <v>2</v>
      </c>
      <c r="O20" t="s">
        <v>86</v>
      </c>
      <c r="P20" s="39">
        <v>2</v>
      </c>
      <c r="Q20" s="29"/>
      <c r="R20" s="29"/>
      <c r="S20" s="41">
        <v>44281</v>
      </c>
      <c r="T20" s="39" t="s">
        <v>82</v>
      </c>
      <c r="U20" s="39">
        <v>82900</v>
      </c>
      <c r="V20" s="41">
        <v>44355</v>
      </c>
      <c r="W20" s="39">
        <v>4</v>
      </c>
      <c r="X20" s="32"/>
      <c r="Y20" s="39">
        <v>0</v>
      </c>
      <c r="Z20" s="39">
        <v>9</v>
      </c>
      <c r="AA20" t="s">
        <v>86</v>
      </c>
      <c r="AB20" s="39">
        <v>9</v>
      </c>
      <c r="AC20" s="39">
        <v>4</v>
      </c>
      <c r="AD20" s="39">
        <v>9</v>
      </c>
      <c r="AE20" s="33"/>
    </row>
    <row r="21" spans="1:31" s="27" customFormat="1" x14ac:dyDescent="0.2">
      <c r="A21" s="1"/>
      <c r="B21" s="39">
        <v>738317</v>
      </c>
      <c r="C21" s="39">
        <v>4870</v>
      </c>
      <c r="D21" s="39" t="s">
        <v>16</v>
      </c>
      <c r="E21" s="41">
        <v>23149</v>
      </c>
      <c r="F21" s="28"/>
      <c r="G21" s="28"/>
      <c r="H21" s="28"/>
      <c r="I21" s="28"/>
      <c r="J21" s="28"/>
      <c r="K21" s="28"/>
      <c r="L21" s="28"/>
      <c r="M21" s="39">
        <v>1</v>
      </c>
      <c r="N21" s="39">
        <v>0</v>
      </c>
      <c r="O21" s="39">
        <v>6</v>
      </c>
      <c r="P21" s="39">
        <v>4</v>
      </c>
      <c r="Q21" s="29"/>
      <c r="R21" s="29"/>
      <c r="S21" s="41">
        <v>44336</v>
      </c>
      <c r="T21" s="39" t="s">
        <v>83</v>
      </c>
      <c r="U21" s="39">
        <v>71500</v>
      </c>
      <c r="V21" s="41">
        <v>44348</v>
      </c>
      <c r="W21" s="39">
        <v>3</v>
      </c>
      <c r="X21" s="32"/>
      <c r="Y21" s="39">
        <v>1</v>
      </c>
      <c r="Z21" s="39">
        <v>3</v>
      </c>
      <c r="AA21" s="39">
        <v>8</v>
      </c>
      <c r="AB21" s="39">
        <v>7</v>
      </c>
      <c r="AC21" s="39">
        <v>4</v>
      </c>
      <c r="AD21" s="42">
        <v>0</v>
      </c>
      <c r="AE21" s="33"/>
    </row>
    <row r="22" spans="1:31" s="27" customFormat="1" x14ac:dyDescent="0.2">
      <c r="A22" s="1"/>
      <c r="B22" s="39">
        <v>738317</v>
      </c>
      <c r="C22" s="39">
        <v>2757</v>
      </c>
      <c r="D22" s="39" t="s">
        <v>16</v>
      </c>
      <c r="E22" s="40">
        <v>27714</v>
      </c>
      <c r="F22" s="28"/>
      <c r="G22" s="28"/>
      <c r="H22" s="28"/>
      <c r="I22" s="28"/>
      <c r="J22" s="28"/>
      <c r="K22" s="28"/>
      <c r="L22" s="28"/>
      <c r="M22"/>
      <c r="N22" s="39">
        <v>4</v>
      </c>
      <c r="O22" s="39">
        <v>2</v>
      </c>
      <c r="P22" s="39">
        <v>2</v>
      </c>
      <c r="Q22" s="29"/>
      <c r="R22" s="29"/>
      <c r="S22" s="41">
        <v>44270</v>
      </c>
      <c r="T22" s="39" t="s">
        <v>82</v>
      </c>
      <c r="U22" s="39">
        <v>72900</v>
      </c>
      <c r="V22" s="41">
        <v>44350</v>
      </c>
      <c r="W22" s="39">
        <v>6</v>
      </c>
      <c r="X22" s="32"/>
      <c r="Y22"/>
      <c r="Z22" s="39">
        <v>10</v>
      </c>
      <c r="AA22" s="39">
        <v>9</v>
      </c>
      <c r="AB22" s="39">
        <v>10</v>
      </c>
      <c r="AC22" s="39">
        <v>5</v>
      </c>
      <c r="AD22" s="42">
        <v>0</v>
      </c>
      <c r="AE22" s="33"/>
    </row>
    <row r="23" spans="1:31" s="27" customFormat="1" x14ac:dyDescent="0.2">
      <c r="A23" s="1"/>
      <c r="B23" s="39">
        <v>738317</v>
      </c>
      <c r="C23" s="39">
        <v>3747</v>
      </c>
      <c r="D23" s="39" t="s">
        <v>17</v>
      </c>
      <c r="E23" s="41">
        <v>24506</v>
      </c>
      <c r="F23" s="28"/>
      <c r="G23" s="28"/>
      <c r="H23" s="28"/>
      <c r="I23" s="28"/>
      <c r="J23" s="28"/>
      <c r="K23" s="28"/>
      <c r="L23" s="28"/>
      <c r="M23"/>
      <c r="N23" s="39">
        <v>2</v>
      </c>
      <c r="O23" t="s">
        <v>86</v>
      </c>
      <c r="P23" t="s">
        <v>86</v>
      </c>
      <c r="Q23" s="29"/>
      <c r="R23" s="29"/>
      <c r="S23" s="41">
        <v>44301</v>
      </c>
      <c r="T23" s="39" t="s">
        <v>83</v>
      </c>
      <c r="U23" s="39">
        <v>71900</v>
      </c>
      <c r="V23" s="41">
        <v>44351</v>
      </c>
      <c r="W23" s="39">
        <v>6</v>
      </c>
      <c r="X23" s="32"/>
      <c r="Y23"/>
      <c r="Z23" s="39">
        <v>5</v>
      </c>
      <c r="AA23" t="s">
        <v>86</v>
      </c>
      <c r="AB23" t="s">
        <v>86</v>
      </c>
      <c r="AC23" s="39">
        <v>5</v>
      </c>
      <c r="AD23" s="39">
        <v>10</v>
      </c>
      <c r="AE23" s="33"/>
    </row>
    <row r="24" spans="1:31" s="27" customFormat="1" x14ac:dyDescent="0.2">
      <c r="A24" s="1"/>
      <c r="B24" s="39">
        <v>738317</v>
      </c>
      <c r="C24" s="39">
        <v>1887</v>
      </c>
      <c r="D24" s="39" t="s">
        <v>16</v>
      </c>
      <c r="E24" s="41">
        <v>29029</v>
      </c>
      <c r="F24" s="28"/>
      <c r="G24" s="28"/>
      <c r="H24" s="28"/>
      <c r="I24" s="28"/>
      <c r="J24" s="28"/>
      <c r="K24" s="28"/>
      <c r="L24" s="28"/>
      <c r="M24" s="39">
        <v>5</v>
      </c>
      <c r="N24" s="39">
        <v>3</v>
      </c>
      <c r="O24" s="39">
        <v>5</v>
      </c>
      <c r="P24" s="39">
        <v>8</v>
      </c>
      <c r="Q24" s="29"/>
      <c r="R24" s="29"/>
      <c r="S24" s="41">
        <v>44243</v>
      </c>
      <c r="T24" s="39" t="s">
        <v>82</v>
      </c>
      <c r="U24" s="39">
        <v>78000</v>
      </c>
      <c r="V24" s="41">
        <v>44355</v>
      </c>
      <c r="W24" s="39">
        <v>3</v>
      </c>
      <c r="X24" s="32"/>
      <c r="Y24" s="39">
        <v>2</v>
      </c>
      <c r="Z24" t="s">
        <v>86</v>
      </c>
      <c r="AA24" t="s">
        <v>86</v>
      </c>
      <c r="AB24" t="s">
        <v>86</v>
      </c>
      <c r="AC24" s="39">
        <v>4</v>
      </c>
      <c r="AD24" s="39">
        <v>9</v>
      </c>
      <c r="AE24" s="33"/>
    </row>
    <row r="25" spans="1:31" s="27" customFormat="1" x14ac:dyDescent="0.2">
      <c r="A25" s="1"/>
      <c r="B25" s="39">
        <v>738317</v>
      </c>
      <c r="C25" s="39">
        <v>223</v>
      </c>
      <c r="D25" s="39" t="s">
        <v>80</v>
      </c>
      <c r="E25" s="41">
        <v>24200</v>
      </c>
      <c r="F25" s="28"/>
      <c r="G25" s="28"/>
      <c r="H25" s="28"/>
      <c r="I25" s="28"/>
      <c r="J25" s="28"/>
      <c r="K25" s="28"/>
      <c r="L25" s="28"/>
      <c r="M25" s="39">
        <v>6</v>
      </c>
      <c r="N25" s="39">
        <v>2</v>
      </c>
      <c r="O25" t="s">
        <v>86</v>
      </c>
      <c r="P25" t="s">
        <v>86</v>
      </c>
      <c r="Q25" s="29"/>
      <c r="R25" s="29"/>
      <c r="S25" s="41">
        <v>44200</v>
      </c>
      <c r="T25" s="39" t="s">
        <v>82</v>
      </c>
      <c r="U25" s="39">
        <v>72700</v>
      </c>
      <c r="V25" s="41">
        <v>44354</v>
      </c>
      <c r="W25" s="39">
        <v>9</v>
      </c>
      <c r="X25" s="32"/>
      <c r="Y25" s="39">
        <v>3</v>
      </c>
      <c r="Z25" s="39">
        <v>8</v>
      </c>
      <c r="AA25" t="s">
        <v>86</v>
      </c>
      <c r="AB25" t="s">
        <v>86</v>
      </c>
      <c r="AC25" s="39">
        <v>4</v>
      </c>
      <c r="AD25" s="39">
        <v>9</v>
      </c>
      <c r="AE25" s="33"/>
    </row>
    <row r="26" spans="1:31" s="27" customFormat="1" x14ac:dyDescent="0.2">
      <c r="A26" s="1"/>
      <c r="B26" s="39">
        <v>738317</v>
      </c>
      <c r="C26" s="39">
        <v>3484</v>
      </c>
      <c r="D26" s="39" t="s">
        <v>16</v>
      </c>
      <c r="E26" s="41">
        <v>35402</v>
      </c>
      <c r="F26" s="28"/>
      <c r="G26" s="28"/>
      <c r="H26" s="28"/>
      <c r="I26" s="28"/>
      <c r="J26" s="28"/>
      <c r="K26" s="28"/>
      <c r="L26" s="28"/>
      <c r="M26"/>
      <c r="N26" s="39">
        <v>5</v>
      </c>
      <c r="O26" t="s">
        <v>86</v>
      </c>
      <c r="P26" s="39">
        <v>5</v>
      </c>
      <c r="Q26" s="29"/>
      <c r="R26" s="29"/>
      <c r="S26" s="41">
        <v>44294</v>
      </c>
      <c r="T26" s="39" t="s">
        <v>84</v>
      </c>
      <c r="U26" s="39">
        <v>71900</v>
      </c>
      <c r="V26" s="41">
        <v>44355</v>
      </c>
      <c r="W26" s="39">
        <v>13</v>
      </c>
      <c r="X26" s="32"/>
      <c r="Y26"/>
      <c r="Z26" t="s">
        <v>86</v>
      </c>
      <c r="AA26" t="s">
        <v>86</v>
      </c>
      <c r="AB26" t="s">
        <v>86</v>
      </c>
      <c r="AC26" s="39">
        <v>0</v>
      </c>
      <c r="AD26" s="39">
        <v>7</v>
      </c>
      <c r="AE26" s="33"/>
    </row>
    <row r="27" spans="1:31" s="27" customFormat="1" x14ac:dyDescent="0.2">
      <c r="A27" s="1"/>
      <c r="B27" s="39">
        <v>738317</v>
      </c>
      <c r="C27" s="39">
        <v>3323</v>
      </c>
      <c r="D27" s="39" t="s">
        <v>17</v>
      </c>
      <c r="E27" s="40">
        <v>24435</v>
      </c>
      <c r="F27" s="28"/>
      <c r="G27" s="28"/>
      <c r="H27" s="28"/>
      <c r="I27" s="28"/>
      <c r="J27" s="28"/>
      <c r="K27" s="28"/>
      <c r="L27" s="28"/>
      <c r="M27"/>
      <c r="N27" s="39">
        <v>2</v>
      </c>
      <c r="O27" t="s">
        <v>86</v>
      </c>
      <c r="P27" s="39">
        <v>2</v>
      </c>
      <c r="Q27" s="29"/>
      <c r="R27" s="29"/>
      <c r="S27" s="41">
        <v>44292</v>
      </c>
      <c r="T27" s="39" t="s">
        <v>85</v>
      </c>
      <c r="U27" s="39">
        <v>71900</v>
      </c>
      <c r="V27" s="41">
        <v>44355</v>
      </c>
      <c r="W27" s="39">
        <v>6</v>
      </c>
      <c r="X27" s="32"/>
      <c r="Y27"/>
      <c r="Z27" t="s">
        <v>86</v>
      </c>
      <c r="AA27" t="s">
        <v>86</v>
      </c>
      <c r="AB27" t="s">
        <v>86</v>
      </c>
      <c r="AC27" s="39">
        <v>5</v>
      </c>
      <c r="AD27" s="39">
        <v>10</v>
      </c>
      <c r="AE27" s="33"/>
    </row>
    <row r="28" spans="1:31" s="27" customFormat="1" x14ac:dyDescent="0.2">
      <c r="A28" s="1"/>
      <c r="B28" s="39">
        <v>738317</v>
      </c>
      <c r="C28" s="39">
        <v>544</v>
      </c>
      <c r="D28" s="39" t="s">
        <v>17</v>
      </c>
      <c r="E28" s="41">
        <v>32349</v>
      </c>
      <c r="F28" s="28"/>
      <c r="G28" s="28"/>
      <c r="H28" s="28"/>
      <c r="I28" s="28"/>
      <c r="J28" s="28"/>
      <c r="K28" s="28"/>
      <c r="L28" s="28"/>
      <c r="M28"/>
      <c r="N28" s="39">
        <v>10</v>
      </c>
      <c r="O28" t="s">
        <v>86</v>
      </c>
      <c r="P28" t="s">
        <v>86</v>
      </c>
      <c r="Q28" s="29"/>
      <c r="R28" s="29"/>
      <c r="S28" s="41">
        <v>44229</v>
      </c>
      <c r="T28" s="39" t="s">
        <v>84</v>
      </c>
      <c r="U28" s="39">
        <v>71900</v>
      </c>
      <c r="V28" s="41">
        <v>44361</v>
      </c>
      <c r="W28" s="39">
        <v>12</v>
      </c>
      <c r="X28" s="32"/>
      <c r="Y28"/>
      <c r="Z28" t="s">
        <v>86</v>
      </c>
      <c r="AA28" t="s">
        <v>86</v>
      </c>
      <c r="AB28" t="s">
        <v>86</v>
      </c>
      <c r="AC28" s="39">
        <v>5</v>
      </c>
      <c r="AD28" s="39">
        <v>9</v>
      </c>
      <c r="AE28" s="33"/>
    </row>
    <row r="29" spans="1:31" s="27" customFormat="1" x14ac:dyDescent="0.2">
      <c r="A29" s="1"/>
      <c r="B29" s="39">
        <v>738317</v>
      </c>
      <c r="C29" s="39">
        <v>2972</v>
      </c>
      <c r="D29" s="39" t="s">
        <v>16</v>
      </c>
      <c r="E29" s="41">
        <v>32370</v>
      </c>
      <c r="F29" s="28"/>
      <c r="G29" s="28"/>
      <c r="H29" s="28"/>
      <c r="I29" s="28"/>
      <c r="J29" s="28"/>
      <c r="K29" s="28"/>
      <c r="L29" s="28"/>
      <c r="M29" s="39">
        <v>0</v>
      </c>
      <c r="N29" s="39">
        <v>2</v>
      </c>
      <c r="O29" t="s">
        <v>86</v>
      </c>
      <c r="P29" s="39">
        <v>5</v>
      </c>
      <c r="Q29" s="29"/>
      <c r="R29" s="29"/>
      <c r="S29" s="41">
        <v>44274</v>
      </c>
      <c r="T29" s="39" t="s">
        <v>83</v>
      </c>
      <c r="U29" s="39">
        <v>72700</v>
      </c>
      <c r="V29" s="41">
        <v>44358</v>
      </c>
      <c r="W29" s="39">
        <v>9</v>
      </c>
      <c r="X29" s="32"/>
      <c r="Y29" s="39">
        <v>0</v>
      </c>
      <c r="Z29" s="39">
        <v>8</v>
      </c>
      <c r="AA29" t="s">
        <v>86</v>
      </c>
      <c r="AB29" s="39">
        <v>10</v>
      </c>
      <c r="AC29" s="39">
        <v>4</v>
      </c>
      <c r="AD29" s="39">
        <v>10</v>
      </c>
      <c r="AE29" s="33"/>
    </row>
    <row r="30" spans="1:31" s="27" customFormat="1" x14ac:dyDescent="0.2">
      <c r="A30" s="1"/>
      <c r="B30" s="39">
        <v>738317</v>
      </c>
      <c r="C30" s="39">
        <v>4617</v>
      </c>
      <c r="D30" s="39" t="s">
        <v>16</v>
      </c>
      <c r="E30" s="41">
        <v>34395</v>
      </c>
      <c r="F30" s="28"/>
      <c r="G30" s="28"/>
      <c r="H30" s="28"/>
      <c r="I30" s="28"/>
      <c r="J30" s="28"/>
      <c r="K30" s="28"/>
      <c r="L30" s="28"/>
      <c r="M30" s="39">
        <v>2</v>
      </c>
      <c r="N30" s="39">
        <v>6</v>
      </c>
      <c r="O30" s="39">
        <v>2</v>
      </c>
      <c r="P30" s="39">
        <v>3</v>
      </c>
      <c r="Q30" s="29"/>
      <c r="R30" s="29"/>
      <c r="S30" s="41">
        <v>44328</v>
      </c>
      <c r="T30" s="39" t="s">
        <v>83</v>
      </c>
      <c r="U30" s="39">
        <v>72900</v>
      </c>
      <c r="V30" s="41">
        <v>44356</v>
      </c>
      <c r="W30" s="39">
        <v>4</v>
      </c>
      <c r="X30" s="32"/>
      <c r="Y30" s="39">
        <v>0</v>
      </c>
      <c r="Z30" s="39">
        <v>10</v>
      </c>
      <c r="AA30" s="39">
        <v>10</v>
      </c>
      <c r="AB30" s="39">
        <v>10</v>
      </c>
      <c r="AC30" s="39">
        <v>5</v>
      </c>
      <c r="AD30" s="39">
        <v>10</v>
      </c>
      <c r="AE30" s="33"/>
    </row>
    <row r="31" spans="1:31" s="27" customFormat="1" x14ac:dyDescent="0.2">
      <c r="A31" s="1"/>
      <c r="B31" s="39">
        <v>738317</v>
      </c>
      <c r="C31" s="39">
        <v>4508</v>
      </c>
      <c r="D31" s="39" t="s">
        <v>16</v>
      </c>
      <c r="E31" s="41">
        <v>33788</v>
      </c>
      <c r="F31" s="28"/>
      <c r="G31" s="28"/>
      <c r="H31" s="28"/>
      <c r="I31" s="28"/>
      <c r="J31" s="28"/>
      <c r="K31" s="28"/>
      <c r="L31" s="28"/>
      <c r="M31" s="39">
        <v>4</v>
      </c>
      <c r="N31" s="39">
        <v>4</v>
      </c>
      <c r="O31" t="s">
        <v>86</v>
      </c>
      <c r="P31" s="39">
        <v>2</v>
      </c>
      <c r="Q31" s="29"/>
      <c r="R31" s="29"/>
      <c r="S31" s="41">
        <v>44326</v>
      </c>
      <c r="T31" s="39" t="s">
        <v>82</v>
      </c>
      <c r="U31" s="39">
        <v>71900</v>
      </c>
      <c r="V31" s="41">
        <v>44354</v>
      </c>
      <c r="W31" s="39">
        <v>4</v>
      </c>
      <c r="X31" s="32"/>
      <c r="Y31" s="39">
        <v>4</v>
      </c>
      <c r="Z31" s="39">
        <v>4</v>
      </c>
      <c r="AA31" t="s">
        <v>86</v>
      </c>
      <c r="AB31" s="39">
        <v>6</v>
      </c>
      <c r="AC31" s="39">
        <v>0</v>
      </c>
      <c r="AD31" s="39">
        <v>5</v>
      </c>
      <c r="AE31" s="33"/>
    </row>
    <row r="32" spans="1:31" s="27" customFormat="1" x14ac:dyDescent="0.2">
      <c r="A32" s="1"/>
      <c r="B32"/>
      <c r="C32"/>
      <c r="D32"/>
      <c r="E32"/>
      <c r="F32" s="28"/>
      <c r="G32" s="28"/>
      <c r="H32" s="28"/>
      <c r="I32" s="28"/>
      <c r="J32" s="28"/>
      <c r="K32" s="28"/>
      <c r="L32" s="28"/>
      <c r="M32"/>
      <c r="N32" s="28"/>
      <c r="O32" s="28"/>
      <c r="P32" s="28"/>
      <c r="Q32" s="29"/>
      <c r="R32" s="29"/>
      <c r="S32" s="30"/>
      <c r="T32" s="29"/>
      <c r="U32" s="29"/>
      <c r="V32" s="31"/>
      <c r="W32" s="32"/>
      <c r="X32" s="32"/>
      <c r="Y32" s="32"/>
      <c r="Z32" s="32"/>
      <c r="AA32" s="32"/>
      <c r="AB32" s="32"/>
      <c r="AC32" s="32"/>
      <c r="AD32" s="32"/>
      <c r="AE32" s="33"/>
    </row>
    <row r="33" spans="1:31" s="27" customFormat="1" x14ac:dyDescent="0.2">
      <c r="A33" s="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29"/>
      <c r="S33" s="30"/>
      <c r="T33" s="29"/>
      <c r="U33" s="29"/>
      <c r="V33" s="31"/>
      <c r="W33" s="32"/>
      <c r="X33" s="32"/>
      <c r="Y33" s="32"/>
      <c r="Z33" s="32"/>
      <c r="AA33" s="32"/>
      <c r="AB33" s="32"/>
      <c r="AC33" s="32"/>
      <c r="AD33" s="32"/>
      <c r="AE33" s="33"/>
    </row>
    <row r="34" spans="1:31" x14ac:dyDescent="0.2">
      <c r="A34" s="1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  <c r="R34" s="29"/>
      <c r="S34" s="30"/>
      <c r="T34" s="29"/>
      <c r="U34" s="29"/>
      <c r="V34" s="31"/>
      <c r="W34" s="32"/>
      <c r="X34" s="32"/>
      <c r="Y34" s="32"/>
      <c r="Z34" s="32"/>
      <c r="AA34" s="32"/>
      <c r="AB34" s="32"/>
      <c r="AC34" s="32"/>
      <c r="AD34" s="32"/>
      <c r="AE34" s="33"/>
    </row>
    <row r="35" spans="1:31" x14ac:dyDescent="0.2">
      <c r="A35" s="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29"/>
      <c r="S35" s="30"/>
      <c r="T35" s="29"/>
      <c r="U35" s="29"/>
      <c r="V35" s="31"/>
      <c r="W35" s="32"/>
      <c r="X35" s="32"/>
      <c r="Y35" s="32"/>
      <c r="Z35" s="32"/>
      <c r="AA35" s="32"/>
      <c r="AB35" s="32"/>
      <c r="AC35" s="32"/>
      <c r="AD35" s="32"/>
      <c r="AE35" s="33"/>
    </row>
    <row r="36" spans="1:31" x14ac:dyDescent="0.2">
      <c r="A36" s="1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  <c r="R36" s="29"/>
      <c r="S36" s="30"/>
      <c r="T36" s="29"/>
      <c r="U36" s="29"/>
      <c r="V36" s="31"/>
      <c r="W36" s="32"/>
      <c r="X36" s="32"/>
      <c r="Y36" s="32"/>
      <c r="Z36" s="32"/>
      <c r="AA36" s="32"/>
      <c r="AB36" s="32"/>
      <c r="AC36" s="32"/>
      <c r="AD36" s="32"/>
      <c r="AE36" s="33"/>
    </row>
    <row r="37" spans="1:31" x14ac:dyDescent="0.2">
      <c r="A37" s="1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  <c r="R37" s="29"/>
      <c r="S37" s="30"/>
      <c r="T37" s="29"/>
      <c r="U37" s="29"/>
      <c r="V37" s="31"/>
      <c r="W37" s="32"/>
      <c r="X37" s="32"/>
      <c r="Y37" s="32"/>
      <c r="Z37" s="32"/>
      <c r="AA37" s="32"/>
      <c r="AB37" s="32"/>
      <c r="AC37" s="32"/>
      <c r="AD37" s="32"/>
      <c r="AE37" s="33"/>
    </row>
    <row r="38" spans="1:31" x14ac:dyDescent="0.2">
      <c r="A38" s="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29"/>
      <c r="S38" s="30"/>
      <c r="T38" s="29"/>
      <c r="U38" s="29"/>
      <c r="V38" s="31"/>
      <c r="W38" s="32"/>
      <c r="X38" s="32"/>
      <c r="Y38" s="32"/>
      <c r="Z38" s="32"/>
      <c r="AA38" s="32"/>
      <c r="AB38" s="32"/>
      <c r="AC38" s="32"/>
      <c r="AD38" s="32"/>
      <c r="AE38" s="33"/>
    </row>
    <row r="39" spans="1:31" x14ac:dyDescent="0.2">
      <c r="A39" s="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29"/>
      <c r="S39" s="30"/>
      <c r="T39" s="29"/>
      <c r="U39" s="29"/>
      <c r="V39" s="31"/>
      <c r="W39" s="32"/>
      <c r="X39" s="32"/>
      <c r="Y39" s="32"/>
      <c r="Z39" s="32"/>
      <c r="AA39" s="32"/>
      <c r="AB39" s="32"/>
      <c r="AC39" s="32"/>
      <c r="AD39" s="32"/>
      <c r="AE39" s="33"/>
    </row>
    <row r="40" spans="1:31" x14ac:dyDescent="0.2">
      <c r="A40" s="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29"/>
      <c r="S40" s="30"/>
      <c r="T40" s="29"/>
      <c r="U40" s="29"/>
      <c r="V40" s="31"/>
      <c r="W40" s="32"/>
      <c r="X40" s="32"/>
      <c r="Y40" s="32"/>
      <c r="Z40" s="32"/>
      <c r="AA40" s="32"/>
      <c r="AB40" s="32"/>
      <c r="AC40" s="32"/>
      <c r="AD40" s="32"/>
      <c r="AE40" s="33"/>
    </row>
    <row r="41" spans="1:31" x14ac:dyDescent="0.2">
      <c r="A41" s="1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29"/>
      <c r="S41" s="30"/>
      <c r="T41" s="29"/>
      <c r="U41" s="29"/>
      <c r="V41" s="31"/>
      <c r="W41" s="32"/>
      <c r="X41" s="32"/>
      <c r="Y41" s="32"/>
      <c r="Z41" s="32"/>
      <c r="AA41" s="32"/>
      <c r="AB41" s="32"/>
      <c r="AC41" s="32"/>
      <c r="AD41" s="32"/>
      <c r="AE41" s="33"/>
    </row>
    <row r="42" spans="1:31" x14ac:dyDescent="0.2">
      <c r="A42" s="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R42" s="29"/>
      <c r="S42" s="30"/>
      <c r="T42" s="29"/>
      <c r="U42" s="29"/>
      <c r="V42" s="31"/>
      <c r="W42" s="32"/>
      <c r="X42" s="32"/>
      <c r="Y42" s="32"/>
      <c r="Z42" s="32"/>
      <c r="AA42" s="32"/>
      <c r="AB42" s="32"/>
      <c r="AC42" s="32"/>
      <c r="AD42" s="32"/>
      <c r="AE42" s="33"/>
    </row>
    <row r="43" spans="1:3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9"/>
      <c r="S43" s="30"/>
      <c r="T43" s="29"/>
      <c r="U43" s="29"/>
      <c r="V43" s="31"/>
      <c r="W43" s="32"/>
      <c r="X43" s="32"/>
      <c r="Y43" s="32"/>
      <c r="Z43" s="32"/>
      <c r="AA43" s="32"/>
      <c r="AB43" s="32"/>
      <c r="AC43" s="32"/>
      <c r="AD43" s="32"/>
      <c r="AE43" s="33"/>
    </row>
    <row r="44" spans="1:31" x14ac:dyDescent="0.2">
      <c r="A44" s="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  <c r="R44" s="29"/>
      <c r="S44" s="30"/>
      <c r="T44" s="29"/>
      <c r="U44" s="29"/>
      <c r="V44" s="31"/>
      <c r="W44" s="32"/>
      <c r="X44" s="32"/>
      <c r="Y44" s="32"/>
      <c r="Z44" s="32"/>
      <c r="AA44" s="32"/>
      <c r="AB44" s="32"/>
      <c r="AC44" s="32"/>
      <c r="AD44" s="32"/>
      <c r="AE44" s="33"/>
    </row>
    <row r="45" spans="1:31" x14ac:dyDescent="0.2">
      <c r="A45" s="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  <c r="R45" s="29"/>
      <c r="S45" s="30"/>
      <c r="T45" s="29"/>
      <c r="U45" s="29"/>
      <c r="V45" s="31"/>
      <c r="W45" s="32"/>
      <c r="X45" s="32"/>
      <c r="Y45" s="32"/>
      <c r="Z45" s="32"/>
      <c r="AA45" s="32"/>
      <c r="AB45" s="32"/>
      <c r="AC45" s="32"/>
      <c r="AD45" s="32"/>
      <c r="AE45" s="33"/>
    </row>
    <row r="46" spans="1:31" x14ac:dyDescent="0.2">
      <c r="A46" s="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  <c r="R46" s="29"/>
      <c r="S46" s="30"/>
      <c r="T46" s="29"/>
      <c r="U46" s="29"/>
      <c r="V46" s="31"/>
      <c r="W46" s="32"/>
      <c r="X46" s="32"/>
      <c r="Y46" s="32"/>
      <c r="Z46" s="32"/>
      <c r="AA46" s="32"/>
      <c r="AB46" s="32"/>
      <c r="AC46" s="32"/>
      <c r="AD46" s="32"/>
      <c r="AE46" s="33"/>
    </row>
    <row r="47" spans="1:31" x14ac:dyDescent="0.2">
      <c r="A47" s="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  <c r="R47" s="29"/>
      <c r="S47" s="30"/>
      <c r="T47" s="29"/>
      <c r="U47" s="29"/>
      <c r="V47" s="31"/>
      <c r="W47" s="32"/>
      <c r="X47" s="32"/>
      <c r="Y47" s="32"/>
      <c r="Z47" s="32"/>
      <c r="AA47" s="32"/>
      <c r="AB47" s="32"/>
      <c r="AC47" s="32"/>
      <c r="AD47" s="32"/>
      <c r="AE47" s="33"/>
    </row>
    <row r="48" spans="1:31" x14ac:dyDescent="0.2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R48" s="29"/>
      <c r="S48" s="30"/>
      <c r="T48" s="29"/>
      <c r="U48" s="29"/>
      <c r="V48" s="31"/>
      <c r="W48" s="32"/>
      <c r="X48" s="32"/>
      <c r="Y48" s="32"/>
      <c r="Z48" s="32"/>
      <c r="AA48" s="32"/>
      <c r="AB48" s="32"/>
      <c r="AC48" s="32"/>
      <c r="AD48" s="32"/>
      <c r="AE48" s="33"/>
    </row>
    <row r="49" spans="1:31" x14ac:dyDescent="0.2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29"/>
      <c r="S49" s="30"/>
      <c r="T49" s="29"/>
      <c r="U49" s="29"/>
      <c r="V49" s="31"/>
      <c r="W49" s="32"/>
      <c r="X49" s="32"/>
      <c r="Y49" s="32"/>
      <c r="Z49" s="32"/>
      <c r="AA49" s="32"/>
      <c r="AB49" s="32"/>
      <c r="AC49" s="32"/>
      <c r="AD49" s="32"/>
      <c r="AE49" s="33"/>
    </row>
    <row r="50" spans="1:31" x14ac:dyDescent="0.2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9"/>
      <c r="S50" s="30"/>
      <c r="T50" s="29"/>
      <c r="U50" s="29"/>
      <c r="V50" s="31"/>
      <c r="W50" s="32"/>
      <c r="X50" s="32"/>
      <c r="Y50" s="32"/>
      <c r="Z50" s="32"/>
      <c r="AA50" s="32"/>
      <c r="AB50" s="32"/>
      <c r="AC50" s="32"/>
      <c r="AD50" s="32"/>
      <c r="AE50" s="33"/>
    </row>
    <row r="51" spans="1:31" x14ac:dyDescent="0.2">
      <c r="A51" s="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R51" s="29"/>
      <c r="S51" s="30"/>
      <c r="T51" s="29"/>
      <c r="U51" s="29"/>
      <c r="V51" s="31"/>
      <c r="W51" s="32"/>
      <c r="X51" s="32"/>
      <c r="Y51" s="32"/>
      <c r="Z51" s="32"/>
      <c r="AA51" s="32"/>
      <c r="AB51" s="32"/>
      <c r="AC51" s="32"/>
      <c r="AD51" s="32"/>
      <c r="AE51" s="33"/>
    </row>
    <row r="52" spans="1:31" x14ac:dyDescent="0.2">
      <c r="A52" s="1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  <c r="R52" s="29"/>
      <c r="S52" s="30"/>
      <c r="T52" s="29"/>
      <c r="U52" s="29"/>
      <c r="V52" s="31"/>
      <c r="W52" s="32"/>
      <c r="X52" s="32"/>
      <c r="Y52" s="32"/>
      <c r="Z52" s="32"/>
      <c r="AA52" s="32"/>
      <c r="AB52" s="32"/>
      <c r="AC52" s="32"/>
      <c r="AD52" s="32"/>
      <c r="AE52" s="33"/>
    </row>
    <row r="53" spans="1:31" x14ac:dyDescent="0.2">
      <c r="A53" s="1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  <c r="R53" s="29"/>
      <c r="S53" s="30"/>
      <c r="T53" s="29"/>
      <c r="U53" s="29"/>
      <c r="V53" s="31"/>
      <c r="W53" s="32"/>
      <c r="X53" s="32"/>
      <c r="Y53" s="32"/>
      <c r="Z53" s="32"/>
      <c r="AA53" s="32"/>
      <c r="AB53" s="32"/>
      <c r="AC53" s="32"/>
      <c r="AD53" s="32"/>
      <c r="AE53" s="33"/>
    </row>
    <row r="54" spans="1:31" x14ac:dyDescent="0.2">
      <c r="A54" s="1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  <c r="R54" s="29"/>
      <c r="S54" s="30"/>
      <c r="T54" s="29"/>
      <c r="U54" s="29"/>
      <c r="V54" s="31"/>
      <c r="W54" s="32"/>
      <c r="X54" s="32"/>
      <c r="Y54" s="32"/>
      <c r="Z54" s="32"/>
      <c r="AA54" s="32"/>
      <c r="AB54" s="32"/>
      <c r="AC54" s="32"/>
      <c r="AD54" s="32"/>
      <c r="AE54" s="33"/>
    </row>
    <row r="55" spans="1:31" x14ac:dyDescent="0.2">
      <c r="A55" s="1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  <c r="R55" s="29"/>
      <c r="S55" s="30"/>
      <c r="T55" s="29"/>
      <c r="U55" s="29"/>
      <c r="V55" s="31"/>
      <c r="W55" s="32"/>
      <c r="X55" s="32"/>
      <c r="Y55" s="32"/>
      <c r="Z55" s="32"/>
      <c r="AA55" s="32"/>
      <c r="AB55" s="32"/>
      <c r="AC55" s="32"/>
      <c r="AD55" s="32"/>
      <c r="AE55" s="33"/>
    </row>
    <row r="56" spans="1:31" x14ac:dyDescent="0.2">
      <c r="A56" s="1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  <c r="R56" s="29"/>
      <c r="S56" s="30"/>
      <c r="T56" s="29"/>
      <c r="U56" s="29"/>
      <c r="V56" s="31"/>
      <c r="W56" s="32"/>
      <c r="X56" s="32"/>
      <c r="Y56" s="32"/>
      <c r="Z56" s="32"/>
      <c r="AA56" s="32"/>
      <c r="AB56" s="32"/>
      <c r="AC56" s="32"/>
      <c r="AD56" s="32"/>
      <c r="AE56" s="33"/>
    </row>
    <row r="57" spans="1:31" x14ac:dyDescent="0.2">
      <c r="A57" s="1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R57" s="29"/>
      <c r="S57" s="30"/>
      <c r="T57" s="29"/>
      <c r="U57" s="29"/>
      <c r="V57" s="31"/>
      <c r="W57" s="32"/>
      <c r="X57" s="32"/>
      <c r="Y57" s="32"/>
      <c r="Z57" s="32"/>
      <c r="AA57" s="32"/>
      <c r="AB57" s="32"/>
      <c r="AC57" s="32"/>
      <c r="AD57" s="32"/>
      <c r="AE57" s="33"/>
    </row>
    <row r="58" spans="1:31" x14ac:dyDescent="0.2">
      <c r="A58" s="1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9"/>
      <c r="S58" s="30"/>
      <c r="T58" s="29"/>
      <c r="U58" s="29"/>
      <c r="V58" s="31"/>
      <c r="W58" s="32"/>
      <c r="X58" s="32"/>
      <c r="Y58" s="32"/>
      <c r="Z58" s="32"/>
      <c r="AA58" s="32"/>
      <c r="AB58" s="32"/>
      <c r="AC58" s="32"/>
      <c r="AD58" s="32"/>
      <c r="AE58" s="33"/>
    </row>
    <row r="59" spans="1:31" x14ac:dyDescent="0.2">
      <c r="A59" s="1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  <c r="R59" s="29"/>
      <c r="S59" s="30"/>
      <c r="T59" s="29"/>
      <c r="U59" s="29"/>
      <c r="V59" s="31"/>
      <c r="W59" s="32"/>
      <c r="X59" s="32"/>
      <c r="Y59" s="32"/>
      <c r="Z59" s="32"/>
      <c r="AA59" s="32"/>
      <c r="AB59" s="32"/>
      <c r="AC59" s="32"/>
      <c r="AD59" s="32"/>
      <c r="AE59" s="33"/>
    </row>
    <row r="60" spans="1:31" x14ac:dyDescent="0.2">
      <c r="A60" s="1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R60" s="29"/>
      <c r="S60" s="30"/>
      <c r="T60" s="29"/>
      <c r="U60" s="29"/>
      <c r="V60" s="31"/>
      <c r="W60" s="32"/>
      <c r="X60" s="32"/>
      <c r="Y60" s="32"/>
      <c r="Z60" s="32"/>
      <c r="AA60" s="32"/>
      <c r="AB60" s="32"/>
      <c r="AC60" s="32"/>
      <c r="AD60" s="32"/>
      <c r="AE60" s="33"/>
    </row>
    <row r="61" spans="1:31" x14ac:dyDescent="0.2">
      <c r="A61" s="1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  <c r="R61" s="29"/>
      <c r="S61" s="30"/>
      <c r="T61" s="29"/>
      <c r="U61" s="29"/>
      <c r="V61" s="31"/>
      <c r="W61" s="32"/>
      <c r="X61" s="32"/>
      <c r="Y61" s="32"/>
      <c r="Z61" s="32"/>
      <c r="AA61" s="32"/>
      <c r="AB61" s="32"/>
      <c r="AC61" s="32"/>
      <c r="AD61" s="32"/>
      <c r="AE61" s="33"/>
    </row>
    <row r="62" spans="1:31" x14ac:dyDescent="0.2">
      <c r="A62" s="1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  <c r="R62" s="29"/>
      <c r="S62" s="30"/>
      <c r="T62" s="29"/>
      <c r="U62" s="29"/>
      <c r="V62" s="31"/>
      <c r="W62" s="32"/>
      <c r="X62" s="32"/>
      <c r="Y62" s="32"/>
      <c r="Z62" s="32"/>
      <c r="AA62" s="32"/>
      <c r="AB62" s="32"/>
      <c r="AC62" s="32"/>
      <c r="AD62" s="32"/>
      <c r="AE62" s="33"/>
    </row>
    <row r="63" spans="1:31" x14ac:dyDescent="0.2">
      <c r="A63" s="1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  <c r="R63" s="29"/>
      <c r="S63" s="30"/>
      <c r="T63" s="29"/>
      <c r="U63" s="29"/>
      <c r="V63" s="31"/>
      <c r="W63" s="32"/>
      <c r="X63" s="32"/>
      <c r="Y63" s="32"/>
      <c r="Z63" s="32"/>
      <c r="AA63" s="32"/>
      <c r="AB63" s="32"/>
      <c r="AC63" s="32"/>
      <c r="AD63" s="32"/>
      <c r="AE63" s="33"/>
    </row>
    <row r="64" spans="1:31" x14ac:dyDescent="0.2">
      <c r="A64" s="1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  <c r="R64" s="29"/>
      <c r="S64" s="30"/>
      <c r="T64" s="29"/>
      <c r="U64" s="29"/>
      <c r="V64" s="31"/>
      <c r="W64" s="32"/>
      <c r="X64" s="32"/>
      <c r="Y64" s="32"/>
      <c r="Z64" s="32"/>
      <c r="AA64" s="32"/>
      <c r="AB64" s="32"/>
      <c r="AC64" s="32"/>
      <c r="AD64" s="32"/>
      <c r="AE64" s="33"/>
    </row>
    <row r="65" spans="1:31" x14ac:dyDescent="0.2">
      <c r="A65" s="1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  <c r="R65" s="29"/>
      <c r="S65" s="30"/>
      <c r="T65" s="29"/>
      <c r="U65" s="29"/>
      <c r="V65" s="31"/>
      <c r="W65" s="32"/>
      <c r="X65" s="32"/>
      <c r="Y65" s="32"/>
      <c r="Z65" s="32"/>
      <c r="AA65" s="32"/>
      <c r="AB65" s="32"/>
      <c r="AC65" s="32"/>
      <c r="AD65" s="32"/>
      <c r="AE65" s="33"/>
    </row>
    <row r="66" spans="1:31" x14ac:dyDescent="0.2">
      <c r="A66" s="1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  <c r="R66" s="29"/>
      <c r="S66" s="30"/>
      <c r="T66" s="29"/>
      <c r="U66" s="29"/>
      <c r="V66" s="31"/>
      <c r="W66" s="32"/>
      <c r="X66" s="32"/>
      <c r="Y66" s="32"/>
      <c r="Z66" s="32"/>
      <c r="AA66" s="32"/>
      <c r="AB66" s="32"/>
      <c r="AC66" s="32"/>
      <c r="AD66" s="32"/>
      <c r="AE66" s="33"/>
    </row>
    <row r="67" spans="1:31" x14ac:dyDescent="0.2">
      <c r="A67" s="1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  <c r="R67" s="29"/>
      <c r="S67" s="30"/>
      <c r="T67" s="29"/>
      <c r="U67" s="29"/>
      <c r="V67" s="31"/>
      <c r="W67" s="32"/>
      <c r="X67" s="32"/>
      <c r="Y67" s="32"/>
      <c r="Z67" s="32"/>
      <c r="AA67" s="32"/>
      <c r="AB67" s="32"/>
      <c r="AC67" s="32"/>
      <c r="AD67" s="32"/>
      <c r="AE67" s="33"/>
    </row>
    <row r="68" spans="1:31" x14ac:dyDescent="0.2">
      <c r="A68" s="1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9"/>
      <c r="R68" s="29"/>
      <c r="S68" s="30"/>
      <c r="T68" s="29"/>
      <c r="U68" s="29"/>
      <c r="V68" s="31"/>
      <c r="W68" s="32"/>
      <c r="X68" s="32"/>
      <c r="Y68" s="32"/>
      <c r="Z68" s="32"/>
      <c r="AA68" s="32"/>
      <c r="AB68" s="32"/>
      <c r="AC68" s="32"/>
      <c r="AD68" s="32"/>
      <c r="AE68" s="33"/>
    </row>
    <row r="69" spans="1:31" x14ac:dyDescent="0.2">
      <c r="A69" s="1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/>
      <c r="R69" s="29"/>
      <c r="S69" s="30"/>
      <c r="T69" s="29"/>
      <c r="U69" s="29"/>
      <c r="V69" s="31"/>
      <c r="W69" s="32"/>
      <c r="X69" s="32"/>
      <c r="Y69" s="32"/>
      <c r="Z69" s="32"/>
      <c r="AA69" s="32"/>
      <c r="AB69" s="32"/>
      <c r="AC69" s="32"/>
      <c r="AD69" s="32"/>
      <c r="AE69" s="33"/>
    </row>
    <row r="70" spans="1:31" x14ac:dyDescent="0.2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  <c r="R70" s="29"/>
      <c r="S70" s="30"/>
      <c r="T70" s="29"/>
      <c r="U70" s="29"/>
      <c r="V70" s="31"/>
      <c r="W70" s="32"/>
      <c r="X70" s="32"/>
      <c r="Y70" s="32"/>
      <c r="Z70" s="32"/>
      <c r="AA70" s="32"/>
      <c r="AB70" s="32"/>
      <c r="AC70" s="32"/>
      <c r="AD70" s="32"/>
      <c r="AE70" s="33"/>
    </row>
    <row r="71" spans="1:31" x14ac:dyDescent="0.2">
      <c r="A71" s="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9"/>
      <c r="R71" s="29"/>
      <c r="S71" s="30"/>
      <c r="T71" s="29"/>
      <c r="U71" s="29"/>
      <c r="V71" s="31"/>
      <c r="W71" s="32"/>
      <c r="X71" s="32"/>
      <c r="Y71" s="32"/>
      <c r="Z71" s="32"/>
      <c r="AA71" s="32"/>
      <c r="AB71" s="32"/>
      <c r="AC71" s="32"/>
      <c r="AD71" s="32"/>
      <c r="AE71" s="33"/>
    </row>
    <row r="72" spans="1:31" x14ac:dyDescent="0.2">
      <c r="A72" s="1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9"/>
      <c r="R72" s="29"/>
      <c r="S72" s="30"/>
      <c r="T72" s="29"/>
      <c r="U72" s="29"/>
      <c r="V72" s="31"/>
      <c r="W72" s="32"/>
      <c r="X72" s="32"/>
      <c r="Y72" s="32"/>
      <c r="Z72" s="32"/>
      <c r="AA72" s="32"/>
      <c r="AB72" s="32"/>
      <c r="AC72" s="32"/>
      <c r="AD72" s="32"/>
      <c r="AE72" s="33"/>
    </row>
    <row r="73" spans="1:31" x14ac:dyDescent="0.2">
      <c r="A73" s="1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9"/>
      <c r="R73" s="29"/>
      <c r="S73" s="30"/>
      <c r="T73" s="29"/>
      <c r="U73" s="29"/>
      <c r="V73" s="31"/>
      <c r="W73" s="32"/>
      <c r="X73" s="32"/>
      <c r="Y73" s="32"/>
      <c r="Z73" s="32"/>
      <c r="AA73" s="32"/>
      <c r="AB73" s="32"/>
      <c r="AC73" s="32"/>
      <c r="AD73" s="32"/>
      <c r="AE73" s="33"/>
    </row>
    <row r="74" spans="1:31" x14ac:dyDescent="0.2">
      <c r="A74" s="1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9"/>
      <c r="R74" s="29"/>
      <c r="S74" s="30"/>
      <c r="T74" s="29"/>
      <c r="U74" s="29"/>
      <c r="V74" s="31"/>
      <c r="W74" s="32"/>
      <c r="X74" s="32"/>
      <c r="Y74" s="32"/>
      <c r="Z74" s="32"/>
      <c r="AA74" s="32"/>
      <c r="AB74" s="32"/>
      <c r="AC74" s="32"/>
      <c r="AD74" s="32"/>
      <c r="AE74" s="33"/>
    </row>
    <row r="75" spans="1:31" x14ac:dyDescent="0.2">
      <c r="A75" s="1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  <c r="R75" s="29"/>
      <c r="S75" s="30"/>
      <c r="T75" s="29"/>
      <c r="U75" s="29"/>
      <c r="V75" s="31"/>
      <c r="W75" s="32"/>
      <c r="X75" s="32"/>
      <c r="Y75" s="32"/>
      <c r="Z75" s="32"/>
      <c r="AA75" s="32"/>
      <c r="AB75" s="32"/>
      <c r="AC75" s="32"/>
      <c r="AD75" s="32"/>
      <c r="AE75" s="33"/>
    </row>
    <row r="76" spans="1:31" x14ac:dyDescent="0.2">
      <c r="A76" s="1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9"/>
      <c r="R76" s="29"/>
      <c r="S76" s="30"/>
      <c r="T76" s="29"/>
      <c r="U76" s="29"/>
      <c r="V76" s="31"/>
      <c r="W76" s="32"/>
      <c r="X76" s="32"/>
      <c r="Y76" s="32"/>
      <c r="Z76" s="32"/>
      <c r="AA76" s="32"/>
      <c r="AB76" s="32"/>
      <c r="AC76" s="32"/>
      <c r="AD76" s="32"/>
      <c r="AE76" s="33"/>
    </row>
    <row r="77" spans="1:31" x14ac:dyDescent="0.2">
      <c r="A77" s="1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29"/>
      <c r="S77" s="30"/>
      <c r="T77" s="29"/>
      <c r="U77" s="29"/>
      <c r="V77" s="31"/>
      <c r="W77" s="32"/>
      <c r="X77" s="32"/>
      <c r="Y77" s="32"/>
      <c r="Z77" s="32"/>
      <c r="AA77" s="32"/>
      <c r="AB77" s="32"/>
      <c r="AC77" s="32"/>
      <c r="AD77" s="32"/>
      <c r="AE77" s="33"/>
    </row>
    <row r="78" spans="1:31" x14ac:dyDescent="0.2">
      <c r="A78" s="1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/>
      <c r="R78" s="29"/>
      <c r="S78" s="30"/>
      <c r="T78" s="29"/>
      <c r="U78" s="29"/>
      <c r="V78" s="31"/>
      <c r="W78" s="32"/>
      <c r="X78" s="32"/>
      <c r="Y78" s="32"/>
      <c r="Z78" s="32"/>
      <c r="AA78" s="32"/>
      <c r="AB78" s="32"/>
      <c r="AC78" s="32"/>
      <c r="AD78" s="32"/>
      <c r="AE78" s="33"/>
    </row>
    <row r="79" spans="1:31" x14ac:dyDescent="0.2">
      <c r="A79" s="1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29"/>
      <c r="S79" s="30"/>
      <c r="T79" s="29"/>
      <c r="U79" s="29"/>
      <c r="V79" s="31"/>
      <c r="W79" s="32"/>
      <c r="X79" s="32"/>
      <c r="Y79" s="32"/>
      <c r="Z79" s="32"/>
      <c r="AA79" s="32"/>
      <c r="AB79" s="32"/>
      <c r="AC79" s="32"/>
      <c r="AD79" s="32"/>
      <c r="AE79" s="33"/>
    </row>
    <row r="80" spans="1:31" x14ac:dyDescent="0.2">
      <c r="A80" s="1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29"/>
      <c r="S80" s="30"/>
      <c r="T80" s="29"/>
      <c r="U80" s="29"/>
      <c r="V80" s="31"/>
      <c r="W80" s="32"/>
      <c r="X80" s="32"/>
      <c r="Y80" s="32"/>
      <c r="Z80" s="32"/>
      <c r="AA80" s="32"/>
      <c r="AB80" s="32"/>
      <c r="AC80" s="32"/>
      <c r="AD80" s="32"/>
      <c r="AE80" s="33"/>
    </row>
    <row r="81" spans="1:31" x14ac:dyDescent="0.2">
      <c r="A81" s="1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29"/>
      <c r="S81" s="30"/>
      <c r="T81" s="29"/>
      <c r="U81" s="29"/>
      <c r="V81" s="31"/>
      <c r="W81" s="32"/>
      <c r="X81" s="32"/>
      <c r="Y81" s="32"/>
      <c r="Z81" s="32"/>
      <c r="AA81" s="32"/>
      <c r="AB81" s="32"/>
      <c r="AC81" s="32"/>
      <c r="AD81" s="32"/>
      <c r="AE81" s="33"/>
    </row>
    <row r="82" spans="1:31" x14ac:dyDescent="0.2">
      <c r="A82" s="1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9"/>
      <c r="R82" s="29"/>
      <c r="S82" s="30"/>
      <c r="T82" s="29"/>
      <c r="U82" s="29"/>
      <c r="V82" s="31"/>
      <c r="W82" s="32"/>
      <c r="X82" s="32"/>
      <c r="Y82" s="32"/>
      <c r="Z82" s="32"/>
      <c r="AA82" s="32"/>
      <c r="AB82" s="32"/>
      <c r="AC82" s="32"/>
      <c r="AD82" s="32"/>
      <c r="AE82" s="33"/>
    </row>
    <row r="83" spans="1:31" x14ac:dyDescent="0.2">
      <c r="A83" s="1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29"/>
      <c r="S83" s="30"/>
      <c r="T83" s="29"/>
      <c r="U83" s="29"/>
      <c r="V83" s="31"/>
      <c r="W83" s="32"/>
      <c r="X83" s="32"/>
      <c r="Y83" s="32"/>
      <c r="Z83" s="32"/>
      <c r="AA83" s="32"/>
      <c r="AB83" s="32"/>
      <c r="AC83" s="32"/>
      <c r="AD83" s="32"/>
      <c r="AE83" s="33"/>
    </row>
    <row r="84" spans="1:31" x14ac:dyDescent="0.2">
      <c r="A84" s="1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9"/>
      <c r="R84" s="29"/>
      <c r="S84" s="30"/>
      <c r="T84" s="29"/>
      <c r="U84" s="29"/>
      <c r="V84" s="31"/>
      <c r="W84" s="32"/>
      <c r="X84" s="32"/>
      <c r="Y84" s="32"/>
      <c r="Z84" s="32"/>
      <c r="AA84" s="32"/>
      <c r="AB84" s="32"/>
      <c r="AC84" s="32"/>
      <c r="AD84" s="32"/>
      <c r="AE84" s="33"/>
    </row>
    <row r="85" spans="1:31" x14ac:dyDescent="0.2">
      <c r="A85" s="1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9"/>
      <c r="R85" s="29"/>
      <c r="S85" s="30"/>
      <c r="T85" s="29"/>
      <c r="U85" s="29"/>
      <c r="V85" s="31"/>
      <c r="W85" s="32"/>
      <c r="X85" s="32"/>
      <c r="Y85" s="32"/>
      <c r="Z85" s="32"/>
      <c r="AA85" s="32"/>
      <c r="AB85" s="32"/>
      <c r="AC85" s="32"/>
      <c r="AD85" s="32"/>
      <c r="AE85" s="33"/>
    </row>
    <row r="86" spans="1:31" x14ac:dyDescent="0.2">
      <c r="A86" s="1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9"/>
      <c r="R86" s="29"/>
      <c r="S86" s="30"/>
      <c r="T86" s="29"/>
      <c r="U86" s="29"/>
      <c r="V86" s="31"/>
      <c r="W86" s="32"/>
      <c r="X86" s="32"/>
      <c r="Y86" s="32"/>
      <c r="Z86" s="32"/>
      <c r="AA86" s="32"/>
      <c r="AB86" s="32"/>
      <c r="AC86" s="32"/>
      <c r="AD86" s="32"/>
      <c r="AE86" s="33"/>
    </row>
    <row r="87" spans="1:31" x14ac:dyDescent="0.2">
      <c r="A87" s="1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9"/>
      <c r="R87" s="29"/>
      <c r="S87" s="30"/>
      <c r="T87" s="29"/>
      <c r="U87" s="29"/>
      <c r="V87" s="31"/>
      <c r="W87" s="32"/>
      <c r="X87" s="32"/>
      <c r="Y87" s="32"/>
      <c r="Z87" s="32"/>
      <c r="AA87" s="32"/>
      <c r="AB87" s="32"/>
      <c r="AC87" s="32"/>
      <c r="AD87" s="32"/>
      <c r="AE87" s="33"/>
    </row>
    <row r="88" spans="1:31" x14ac:dyDescent="0.2">
      <c r="A88" s="1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9"/>
      <c r="R88" s="29"/>
      <c r="S88" s="30"/>
      <c r="T88" s="29"/>
      <c r="U88" s="29"/>
      <c r="V88" s="31"/>
      <c r="W88" s="32"/>
      <c r="X88" s="32"/>
      <c r="Y88" s="32"/>
      <c r="Z88" s="32"/>
      <c r="AA88" s="32"/>
      <c r="AB88" s="32"/>
      <c r="AC88" s="32"/>
      <c r="AD88" s="32"/>
      <c r="AE88" s="33"/>
    </row>
    <row r="89" spans="1:31" x14ac:dyDescent="0.2">
      <c r="A89" s="1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29"/>
      <c r="S89" s="30"/>
      <c r="T89" s="29"/>
      <c r="U89" s="29"/>
      <c r="V89" s="31"/>
      <c r="W89" s="32"/>
      <c r="X89" s="32"/>
      <c r="Y89" s="32"/>
      <c r="Z89" s="32"/>
      <c r="AA89" s="32"/>
      <c r="AB89" s="32"/>
      <c r="AC89" s="32"/>
      <c r="AD89" s="32"/>
      <c r="AE89" s="33"/>
    </row>
    <row r="90" spans="1:31" x14ac:dyDescent="0.2">
      <c r="A90" s="1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9"/>
      <c r="R90" s="29"/>
      <c r="S90" s="30"/>
      <c r="T90" s="29"/>
      <c r="U90" s="29"/>
      <c r="V90" s="31"/>
      <c r="W90" s="32"/>
      <c r="X90" s="32"/>
      <c r="Y90" s="32"/>
      <c r="Z90" s="32"/>
      <c r="AA90" s="32"/>
      <c r="AB90" s="32"/>
      <c r="AC90" s="32"/>
      <c r="AD90" s="32"/>
      <c r="AE90" s="33"/>
    </row>
    <row r="91" spans="1:31" x14ac:dyDescent="0.2">
      <c r="A91" s="1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9"/>
      <c r="R91" s="29"/>
      <c r="S91" s="30"/>
      <c r="T91" s="29"/>
      <c r="U91" s="29"/>
      <c r="V91" s="31"/>
      <c r="W91" s="32"/>
      <c r="X91" s="32"/>
      <c r="Y91" s="32"/>
      <c r="Z91" s="32"/>
      <c r="AA91" s="32"/>
      <c r="AB91" s="32"/>
      <c r="AC91" s="32"/>
      <c r="AD91" s="32"/>
      <c r="AE91" s="33"/>
    </row>
    <row r="92" spans="1:31" x14ac:dyDescent="0.2">
      <c r="A92" s="1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R92" s="29"/>
      <c r="S92" s="30"/>
      <c r="T92" s="29"/>
      <c r="U92" s="29"/>
      <c r="V92" s="31"/>
      <c r="W92" s="32"/>
      <c r="X92" s="32"/>
      <c r="Y92" s="32"/>
      <c r="Z92" s="32"/>
      <c r="AA92" s="32"/>
      <c r="AB92" s="32"/>
      <c r="AC92" s="32"/>
      <c r="AD92" s="32"/>
      <c r="AE92" s="33"/>
    </row>
    <row r="93" spans="1:31" x14ac:dyDescent="0.2">
      <c r="A93" s="1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  <c r="R93" s="29"/>
      <c r="S93" s="30"/>
      <c r="T93" s="29"/>
      <c r="U93" s="29"/>
      <c r="V93" s="31"/>
      <c r="W93" s="32"/>
      <c r="X93" s="32"/>
      <c r="Y93" s="32"/>
      <c r="Z93" s="32"/>
      <c r="AA93" s="32"/>
      <c r="AB93" s="32"/>
      <c r="AC93" s="32"/>
      <c r="AD93" s="32"/>
      <c r="AE93" s="33"/>
    </row>
    <row r="94" spans="1:31" x14ac:dyDescent="0.2">
      <c r="A94" s="1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9"/>
      <c r="R94" s="29"/>
      <c r="S94" s="30"/>
      <c r="T94" s="29"/>
      <c r="U94" s="29"/>
      <c r="V94" s="31"/>
      <c r="W94" s="32"/>
      <c r="X94" s="32"/>
      <c r="Y94" s="32"/>
      <c r="Z94" s="32"/>
      <c r="AA94" s="32"/>
      <c r="AB94" s="32"/>
      <c r="AC94" s="32"/>
      <c r="AD94" s="32"/>
      <c r="AE94" s="33"/>
    </row>
    <row r="95" spans="1:31" x14ac:dyDescent="0.2">
      <c r="A95" s="1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  <c r="R95" s="29"/>
      <c r="S95" s="30"/>
      <c r="T95" s="29"/>
      <c r="U95" s="29"/>
      <c r="V95" s="31"/>
      <c r="W95" s="32"/>
      <c r="X95" s="32"/>
      <c r="Y95" s="32"/>
      <c r="Z95" s="32"/>
      <c r="AA95" s="32"/>
      <c r="AB95" s="32"/>
      <c r="AC95" s="32"/>
      <c r="AD95" s="32"/>
      <c r="AE95" s="33"/>
    </row>
    <row r="96" spans="1:31" x14ac:dyDescent="0.2">
      <c r="A96" s="1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9"/>
      <c r="R96" s="29"/>
      <c r="S96" s="30"/>
      <c r="T96" s="29"/>
      <c r="U96" s="29"/>
      <c r="V96" s="31"/>
      <c r="W96" s="32"/>
      <c r="X96" s="32"/>
      <c r="Y96" s="32"/>
      <c r="Z96" s="32"/>
      <c r="AA96" s="32"/>
      <c r="AB96" s="32"/>
      <c r="AC96" s="32"/>
      <c r="AD96" s="32"/>
      <c r="AE96" s="33"/>
    </row>
    <row r="97" spans="1:31" x14ac:dyDescent="0.2">
      <c r="A97" s="1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9"/>
      <c r="R97" s="29"/>
      <c r="S97" s="30"/>
      <c r="T97" s="29"/>
      <c r="U97" s="29"/>
      <c r="V97" s="31"/>
      <c r="W97" s="32"/>
      <c r="X97" s="32"/>
      <c r="Y97" s="32"/>
      <c r="Z97" s="32"/>
      <c r="AA97" s="32"/>
      <c r="AB97" s="32"/>
      <c r="AC97" s="32"/>
      <c r="AD97" s="32"/>
      <c r="AE97" s="33"/>
    </row>
    <row r="98" spans="1:31" x14ac:dyDescent="0.2">
      <c r="A98" s="1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9"/>
      <c r="R98" s="29"/>
      <c r="S98" s="30"/>
      <c r="T98" s="29"/>
      <c r="U98" s="29"/>
      <c r="V98" s="31"/>
      <c r="W98" s="32"/>
      <c r="X98" s="32"/>
      <c r="Y98" s="32"/>
      <c r="Z98" s="32"/>
      <c r="AA98" s="32"/>
      <c r="AB98" s="32"/>
      <c r="AC98" s="32"/>
      <c r="AD98" s="32"/>
      <c r="AE98" s="33"/>
    </row>
    <row r="99" spans="1:31" x14ac:dyDescent="0.2">
      <c r="A99" s="1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9"/>
      <c r="R99" s="29"/>
      <c r="S99" s="30"/>
      <c r="T99" s="29"/>
      <c r="U99" s="29"/>
      <c r="V99" s="31"/>
      <c r="W99" s="32"/>
      <c r="X99" s="32"/>
      <c r="Y99" s="32"/>
      <c r="Z99" s="32"/>
      <c r="AA99" s="32"/>
      <c r="AB99" s="32"/>
      <c r="AC99" s="32"/>
      <c r="AD99" s="32"/>
      <c r="AE99" s="33"/>
    </row>
    <row r="100" spans="1:31" x14ac:dyDescent="0.2">
      <c r="A100" s="1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  <c r="R100" s="29"/>
      <c r="S100" s="30"/>
      <c r="T100" s="29"/>
      <c r="U100" s="29"/>
      <c r="V100" s="31"/>
      <c r="W100" s="32"/>
      <c r="X100" s="32"/>
      <c r="Y100" s="32"/>
      <c r="Z100" s="32"/>
      <c r="AA100" s="32"/>
      <c r="AB100" s="32"/>
      <c r="AC100" s="32"/>
      <c r="AD100" s="32"/>
      <c r="AE100" s="33"/>
    </row>
    <row r="101" spans="1:31" x14ac:dyDescent="0.2">
      <c r="A101" s="1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9"/>
      <c r="R101" s="29"/>
      <c r="S101" s="30"/>
      <c r="T101" s="29"/>
      <c r="U101" s="29"/>
      <c r="V101" s="31"/>
      <c r="W101" s="32"/>
      <c r="X101" s="32"/>
      <c r="Y101" s="32"/>
      <c r="Z101" s="32"/>
      <c r="AA101" s="32"/>
      <c r="AB101" s="32"/>
      <c r="AC101" s="32"/>
      <c r="AD101" s="32"/>
      <c r="AE101" s="33"/>
    </row>
    <row r="102" spans="1:31" x14ac:dyDescent="0.2">
      <c r="A102" s="1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9"/>
      <c r="R102" s="29"/>
      <c r="S102" s="30"/>
      <c r="T102" s="29"/>
      <c r="U102" s="29"/>
      <c r="V102" s="31"/>
      <c r="W102" s="32"/>
      <c r="X102" s="32"/>
      <c r="Y102" s="32"/>
      <c r="Z102" s="32"/>
      <c r="AA102" s="32"/>
      <c r="AB102" s="32"/>
      <c r="AC102" s="32"/>
      <c r="AD102" s="32"/>
      <c r="AE102" s="33"/>
    </row>
    <row r="103" spans="1:31" x14ac:dyDescent="0.2">
      <c r="A103" s="1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9"/>
      <c r="R103" s="29"/>
      <c r="S103" s="30"/>
      <c r="T103" s="29"/>
      <c r="U103" s="29"/>
      <c r="V103" s="31"/>
      <c r="W103" s="32"/>
      <c r="X103" s="32"/>
      <c r="Y103" s="32"/>
      <c r="Z103" s="32"/>
      <c r="AA103" s="32"/>
      <c r="AB103" s="32"/>
      <c r="AC103" s="32"/>
      <c r="AD103" s="32"/>
      <c r="AE103" s="33"/>
    </row>
    <row r="104" spans="1:31" x14ac:dyDescent="0.2">
      <c r="A104" s="1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9"/>
      <c r="R104" s="29"/>
      <c r="S104" s="30"/>
      <c r="T104" s="29"/>
      <c r="U104" s="29"/>
      <c r="V104" s="31"/>
      <c r="W104" s="32"/>
      <c r="X104" s="32"/>
      <c r="Y104" s="32"/>
      <c r="Z104" s="32"/>
      <c r="AA104" s="32"/>
      <c r="AB104" s="32"/>
      <c r="AC104" s="32"/>
      <c r="AD104" s="32"/>
      <c r="AE104" s="33"/>
    </row>
    <row r="105" spans="1:31" s="1" customFormat="1" x14ac:dyDescent="0.2"/>
    <row r="106" spans="1:31" s="1" customFormat="1" x14ac:dyDescent="0.2"/>
    <row r="107" spans="1:31" s="1" customFormat="1" x14ac:dyDescent="0.2"/>
  </sheetData>
  <dataConsolidate/>
  <mergeCells count="27">
    <mergeCell ref="A1:A3"/>
    <mergeCell ref="AA2:AA3"/>
    <mergeCell ref="AB2:AB3"/>
    <mergeCell ref="AC2:AC3"/>
    <mergeCell ref="AD2:AD3"/>
    <mergeCell ref="Q2:Q3"/>
    <mergeCell ref="R2:R3"/>
    <mergeCell ref="S2:S3"/>
    <mergeCell ref="T2:T3"/>
    <mergeCell ref="U2:U3"/>
    <mergeCell ref="V1:AE1"/>
    <mergeCell ref="F2:L2"/>
    <mergeCell ref="B1:U1"/>
    <mergeCell ref="B2:B3"/>
    <mergeCell ref="C2:C3"/>
    <mergeCell ref="D2:D3"/>
    <mergeCell ref="AE2:AE3"/>
    <mergeCell ref="V2:V3"/>
    <mergeCell ref="W2:W3"/>
    <mergeCell ref="X2:X3"/>
    <mergeCell ref="Y2:Y3"/>
    <mergeCell ref="Z2:Z3"/>
    <mergeCell ref="E2:E3"/>
    <mergeCell ref="M2:M3"/>
    <mergeCell ref="N2:N3"/>
    <mergeCell ref="O2:O3"/>
    <mergeCell ref="P2:P3"/>
  </mergeCells>
  <dataValidations count="9">
    <dataValidation type="whole" allowBlank="1" showInputMessage="1" showErrorMessage="1" sqref="AC4:AC104" xr:uid="{19940887-0AD6-E942-8608-FC239D35234A}">
      <formula1>-5</formula1>
      <formula2>5</formula2>
    </dataValidation>
    <dataValidation type="whole" allowBlank="1" showInputMessage="1" showErrorMessage="1" sqref="W4:W104" xr:uid="{795BE50E-2B11-F44F-8CA0-5DCAC53B6F61}">
      <formula1>1</formula1>
      <formula2>500</formula2>
    </dataValidation>
    <dataValidation type="date" allowBlank="1" showInputMessage="1" showErrorMessage="1" sqref="S4:S104 V4:V104" xr:uid="{DB36663A-4B8D-FA4F-B3C0-3501EDE39E3E}">
      <formula1>44197</formula1>
      <formula2>409439</formula2>
    </dataValidation>
    <dataValidation type="list" allowBlank="1" showInputMessage="1" showErrorMessage="1" sqref="R4:R104" xr:uid="{7765D306-7479-E54E-9BA6-D62A71109166}">
      <formula1>"Physio, Chiro, Osteo, SETherapist, Other"</formula1>
    </dataValidation>
    <dataValidation type="whole" allowBlank="1" showInputMessage="1" showErrorMessage="1" sqref="AD4:AD104 N32:P104 M4:M104 N4:P4 Y4:Y104 Z4:AB4 Z32:AB104" xr:uid="{700FC99B-EE06-2E47-892E-518E5027AAFF}">
      <formula1>0</formula1>
      <formula2>10</formula2>
    </dataValidation>
    <dataValidation type="list" allowBlank="1" showInputMessage="1" showErrorMessage="1" sqref="F4:L104" xr:uid="{16EF0089-AB3C-2143-BA3F-03A49927B79C}">
      <formula1>"Yes, No"</formula1>
    </dataValidation>
    <dataValidation type="list" allowBlank="1" showInputMessage="1" showErrorMessage="1" sqref="X4:X104" xr:uid="{DBCCA303-B614-E341-B587-9AF38BC0F321}">
      <formula1>"Discharge from care, Refer to Ortho, Refer to GP, Other"</formula1>
    </dataValidation>
    <dataValidation type="list" allowBlank="1" showInputMessage="1" showErrorMessage="1" sqref="D4:D104" xr:uid="{D5AAA32A-558C-B544-9405-31CA892AEF8F}">
      <formula1>"Male, Female, Other"</formula1>
    </dataValidation>
    <dataValidation type="date" allowBlank="1" showInputMessage="1" showErrorMessage="1" sqref="E4:E104" xr:uid="{87321624-D382-7541-BAA9-D1232EB35A6D}">
      <formula1>1</formula1>
      <formula2>409073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C6CD-F548-5244-B61E-471B3C560ADA}">
  <dimension ref="A1:I16"/>
  <sheetViews>
    <sheetView workbookViewId="0">
      <selection activeCell="I2" sqref="I2"/>
    </sheetView>
  </sheetViews>
  <sheetFormatPr baseColWidth="10" defaultRowHeight="16" x14ac:dyDescent="0.2"/>
  <cols>
    <col min="4" max="4" width="12.33203125" customWidth="1"/>
    <col min="5" max="5" width="15.5" bestFit="1" customWidth="1"/>
    <col min="6" max="7" width="10.6640625" customWidth="1"/>
    <col min="8" max="8" width="16.6640625" customWidth="1"/>
    <col min="9" max="9" width="15" customWidth="1"/>
  </cols>
  <sheetData>
    <row r="1" spans="1:9" x14ac:dyDescent="0.2">
      <c r="A1" s="60" t="s">
        <v>78</v>
      </c>
      <c r="B1" s="60"/>
      <c r="C1" s="60"/>
      <c r="D1" s="1"/>
      <c r="E1" s="21" t="s">
        <v>79</v>
      </c>
      <c r="F1" s="1"/>
      <c r="G1" s="1"/>
      <c r="H1" s="1"/>
      <c r="I1" s="1"/>
    </row>
    <row r="2" spans="1:9" ht="85" x14ac:dyDescent="0.2">
      <c r="A2" s="5" t="e">
        <f>#REF!</f>
        <v>#REF!</v>
      </c>
      <c r="B2" s="5" t="e">
        <f>#REF!</f>
        <v>#REF!</v>
      </c>
      <c r="C2" s="5" t="e">
        <f>#REF!</f>
        <v>#REF!</v>
      </c>
      <c r="D2" s="5" t="s">
        <v>70</v>
      </c>
      <c r="E2" s="5" t="e">
        <f>#REF!</f>
        <v>#REF!</v>
      </c>
      <c r="F2" s="5" t="s">
        <v>68</v>
      </c>
      <c r="G2" s="5" t="s">
        <v>36</v>
      </c>
      <c r="H2" s="5" t="s">
        <v>25</v>
      </c>
      <c r="I2" s="5" t="s">
        <v>37</v>
      </c>
    </row>
    <row r="3" spans="1:9" x14ac:dyDescent="0.2">
      <c r="A3" s="4">
        <f>'Data Entry Template'!B12</f>
        <v>738317</v>
      </c>
      <c r="B3" s="2">
        <f xml:space="preserve"> 'Data Entry Template'!C12</f>
        <v>3128</v>
      </c>
      <c r="C3" s="2">
        <f xml:space="preserve"> 'Data Entry Template'!M12</f>
        <v>5</v>
      </c>
      <c r="D3" s="9">
        <f t="shared" ref="D3:D16" si="0">SUM(C3)</f>
        <v>5</v>
      </c>
      <c r="E3" s="3">
        <f xml:space="preserve"> 'Data Entry Template'!Y12</f>
        <v>1</v>
      </c>
      <c r="F3" s="7">
        <f t="shared" ref="F3:F16" si="1">SUM(C3-E3)</f>
        <v>4</v>
      </c>
      <c r="G3" s="10">
        <f t="shared" ref="G3:G16" si="2">SUM(F3/D3)</f>
        <v>0.8</v>
      </c>
      <c r="H3" s="61">
        <f>AVERAGE(F3:F16)</f>
        <v>3.6428571428571428</v>
      </c>
      <c r="I3" s="57">
        <f>AVERAGE(G3:G16)</f>
        <v>0.74642857142857133</v>
      </c>
    </row>
    <row r="4" spans="1:9" x14ac:dyDescent="0.2">
      <c r="A4" s="4">
        <f>'Data Entry Template'!B13</f>
        <v>738317</v>
      </c>
      <c r="B4" s="2">
        <f xml:space="preserve"> 'Data Entry Template'!C13</f>
        <v>2855</v>
      </c>
      <c r="C4" s="2">
        <f xml:space="preserve"> 'Data Entry Template'!M13</f>
        <v>5</v>
      </c>
      <c r="D4" s="9">
        <f t="shared" si="0"/>
        <v>5</v>
      </c>
      <c r="E4" s="3">
        <f xml:space="preserve"> 'Data Entry Template'!Y13</f>
        <v>0</v>
      </c>
      <c r="F4" s="7">
        <f t="shared" si="1"/>
        <v>5</v>
      </c>
      <c r="G4" s="10">
        <f t="shared" si="2"/>
        <v>1</v>
      </c>
      <c r="H4" s="62"/>
      <c r="I4" s="58"/>
    </row>
    <row r="5" spans="1:9" x14ac:dyDescent="0.2">
      <c r="A5" s="4">
        <f>'Data Entry Template'!B14</f>
        <v>738317</v>
      </c>
      <c r="B5" s="2">
        <f xml:space="preserve"> 'Data Entry Template'!C14</f>
        <v>3811</v>
      </c>
      <c r="C5" s="2">
        <f xml:space="preserve"> 'Data Entry Template'!M14</f>
        <v>4</v>
      </c>
      <c r="D5" s="9">
        <f t="shared" si="0"/>
        <v>4</v>
      </c>
      <c r="E5" s="3">
        <f xml:space="preserve"> 'Data Entry Template'!Y14</f>
        <v>0</v>
      </c>
      <c r="F5" s="7">
        <f t="shared" si="1"/>
        <v>4</v>
      </c>
      <c r="G5" s="10">
        <f t="shared" si="2"/>
        <v>1</v>
      </c>
      <c r="H5" s="62"/>
      <c r="I5" s="58"/>
    </row>
    <row r="6" spans="1:9" x14ac:dyDescent="0.2">
      <c r="A6" s="4">
        <f>'Data Entry Template'!B15</f>
        <v>738317</v>
      </c>
      <c r="B6" s="2">
        <f xml:space="preserve"> 'Data Entry Template'!C15</f>
        <v>4167</v>
      </c>
      <c r="C6" s="2">
        <f xml:space="preserve"> 'Data Entry Template'!M15</f>
        <v>6</v>
      </c>
      <c r="D6" s="9">
        <f t="shared" si="0"/>
        <v>6</v>
      </c>
      <c r="E6" s="3">
        <f xml:space="preserve"> 'Data Entry Template'!Y15</f>
        <v>0</v>
      </c>
      <c r="F6" s="7">
        <f t="shared" si="1"/>
        <v>6</v>
      </c>
      <c r="G6" s="10">
        <f t="shared" si="2"/>
        <v>1</v>
      </c>
      <c r="H6" s="62"/>
      <c r="I6" s="58"/>
    </row>
    <row r="7" spans="1:9" x14ac:dyDescent="0.2">
      <c r="A7" s="4">
        <f>'Data Entry Template'!B16</f>
        <v>738317</v>
      </c>
      <c r="B7" s="2">
        <f xml:space="preserve"> 'Data Entry Template'!C16</f>
        <v>4226</v>
      </c>
      <c r="C7" s="2">
        <f xml:space="preserve"> 'Data Entry Template'!M16</f>
        <v>5</v>
      </c>
      <c r="D7" s="9">
        <f t="shared" si="0"/>
        <v>5</v>
      </c>
      <c r="E7" s="3">
        <f xml:space="preserve"> 'Data Entry Template'!Y16</f>
        <v>0</v>
      </c>
      <c r="F7" s="7">
        <f t="shared" si="1"/>
        <v>5</v>
      </c>
      <c r="G7" s="10">
        <f t="shared" si="2"/>
        <v>1</v>
      </c>
      <c r="H7" s="62"/>
      <c r="I7" s="58"/>
    </row>
    <row r="8" spans="1:9" x14ac:dyDescent="0.2">
      <c r="A8" s="4">
        <f>'Data Entry Template'!B17</f>
        <v>738317</v>
      </c>
      <c r="B8" s="2">
        <f xml:space="preserve"> 'Data Entry Template'!C17</f>
        <v>2592</v>
      </c>
      <c r="C8" s="2">
        <f xml:space="preserve"> 'Data Entry Template'!M17</f>
        <v>5</v>
      </c>
      <c r="D8" s="9">
        <f t="shared" si="0"/>
        <v>5</v>
      </c>
      <c r="E8" s="3">
        <f xml:space="preserve"> 'Data Entry Template'!Y17</f>
        <v>1</v>
      </c>
      <c r="F8" s="7">
        <f t="shared" si="1"/>
        <v>4</v>
      </c>
      <c r="G8" s="10">
        <f t="shared" si="2"/>
        <v>0.8</v>
      </c>
      <c r="H8" s="62"/>
      <c r="I8" s="58"/>
    </row>
    <row r="9" spans="1:9" x14ac:dyDescent="0.2">
      <c r="A9" s="4">
        <f>'Data Entry Template'!B18</f>
        <v>738317</v>
      </c>
      <c r="B9" s="2">
        <f xml:space="preserve"> 'Data Entry Template'!C18</f>
        <v>3299</v>
      </c>
      <c r="C9" s="2">
        <f xml:space="preserve"> 'Data Entry Template'!M18</f>
        <v>4</v>
      </c>
      <c r="D9" s="9">
        <f t="shared" si="0"/>
        <v>4</v>
      </c>
      <c r="E9" s="3">
        <f xml:space="preserve"> 'Data Entry Template'!Y18</f>
        <v>1</v>
      </c>
      <c r="F9" s="7">
        <f t="shared" si="1"/>
        <v>3</v>
      </c>
      <c r="G9" s="10">
        <f t="shared" si="2"/>
        <v>0.75</v>
      </c>
      <c r="H9" s="62"/>
      <c r="I9" s="58"/>
    </row>
    <row r="10" spans="1:9" x14ac:dyDescent="0.2">
      <c r="A10" s="4">
        <f>'Data Entry Template'!B19</f>
        <v>738317</v>
      </c>
      <c r="B10" s="2">
        <f xml:space="preserve"> 'Data Entry Template'!C19</f>
        <v>3176</v>
      </c>
      <c r="C10" s="2">
        <f xml:space="preserve"> 'Data Entry Template'!M19</f>
        <v>6</v>
      </c>
      <c r="D10" s="9">
        <f t="shared" si="0"/>
        <v>6</v>
      </c>
      <c r="E10" s="3">
        <f xml:space="preserve"> 'Data Entry Template'!Y19</f>
        <v>0</v>
      </c>
      <c r="F10" s="7">
        <f t="shared" si="1"/>
        <v>6</v>
      </c>
      <c r="G10" s="10">
        <f t="shared" si="2"/>
        <v>1</v>
      </c>
      <c r="H10" s="62"/>
      <c r="I10" s="58"/>
    </row>
    <row r="11" spans="1:9" x14ac:dyDescent="0.2">
      <c r="A11" s="4">
        <f>'Data Entry Template'!B20</f>
        <v>738317</v>
      </c>
      <c r="B11" s="2">
        <f xml:space="preserve"> 'Data Entry Template'!C20</f>
        <v>3195</v>
      </c>
      <c r="C11" s="2">
        <f xml:space="preserve"> 'Data Entry Template'!M20</f>
        <v>6</v>
      </c>
      <c r="D11" s="9">
        <f t="shared" si="0"/>
        <v>6</v>
      </c>
      <c r="E11" s="3">
        <f xml:space="preserve"> 'Data Entry Template'!Y20</f>
        <v>0</v>
      </c>
      <c r="F11" s="7">
        <f t="shared" si="1"/>
        <v>6</v>
      </c>
      <c r="G11" s="10">
        <f t="shared" si="2"/>
        <v>1</v>
      </c>
      <c r="H11" s="62"/>
      <c r="I11" s="58"/>
    </row>
    <row r="12" spans="1:9" x14ac:dyDescent="0.2">
      <c r="A12" s="4">
        <f>'Data Entry Template'!B21</f>
        <v>738317</v>
      </c>
      <c r="B12" s="2">
        <f xml:space="preserve"> 'Data Entry Template'!C21</f>
        <v>4870</v>
      </c>
      <c r="C12" s="2">
        <f xml:space="preserve"> 'Data Entry Template'!M21</f>
        <v>1</v>
      </c>
      <c r="D12" s="9">
        <f t="shared" si="0"/>
        <v>1</v>
      </c>
      <c r="E12" s="3">
        <f xml:space="preserve"> 'Data Entry Template'!Y21</f>
        <v>1</v>
      </c>
      <c r="F12" s="7">
        <f t="shared" si="1"/>
        <v>0</v>
      </c>
      <c r="G12" s="10">
        <f t="shared" si="2"/>
        <v>0</v>
      </c>
      <c r="H12" s="62"/>
      <c r="I12" s="58"/>
    </row>
    <row r="13" spans="1:9" x14ac:dyDescent="0.2">
      <c r="A13" s="4">
        <f>'Data Entry Template'!B24</f>
        <v>738317</v>
      </c>
      <c r="B13" s="2">
        <f xml:space="preserve"> 'Data Entry Template'!C24</f>
        <v>1887</v>
      </c>
      <c r="C13" s="2">
        <f xml:space="preserve"> 'Data Entry Template'!M24</f>
        <v>5</v>
      </c>
      <c r="D13" s="9">
        <f t="shared" si="0"/>
        <v>5</v>
      </c>
      <c r="E13" s="3">
        <f xml:space="preserve"> 'Data Entry Template'!Y24</f>
        <v>2</v>
      </c>
      <c r="F13" s="7">
        <f t="shared" si="1"/>
        <v>3</v>
      </c>
      <c r="G13" s="10">
        <f t="shared" si="2"/>
        <v>0.6</v>
      </c>
      <c r="H13" s="62"/>
      <c r="I13" s="58"/>
    </row>
    <row r="14" spans="1:9" x14ac:dyDescent="0.2">
      <c r="A14" s="4">
        <f>'Data Entry Template'!B25</f>
        <v>738317</v>
      </c>
      <c r="B14" s="2">
        <f xml:space="preserve"> 'Data Entry Template'!C25</f>
        <v>223</v>
      </c>
      <c r="C14" s="2">
        <f xml:space="preserve"> 'Data Entry Template'!M25</f>
        <v>6</v>
      </c>
      <c r="D14" s="9">
        <f t="shared" si="0"/>
        <v>6</v>
      </c>
      <c r="E14" s="3">
        <f xml:space="preserve"> 'Data Entry Template'!Y25</f>
        <v>3</v>
      </c>
      <c r="F14" s="7">
        <f t="shared" si="1"/>
        <v>3</v>
      </c>
      <c r="G14" s="10">
        <f t="shared" si="2"/>
        <v>0.5</v>
      </c>
      <c r="H14" s="62"/>
      <c r="I14" s="58"/>
    </row>
    <row r="15" spans="1:9" x14ac:dyDescent="0.2">
      <c r="A15" s="4">
        <f>'Data Entry Template'!B30</f>
        <v>738317</v>
      </c>
      <c r="B15" s="2">
        <f xml:space="preserve"> 'Data Entry Template'!C30</f>
        <v>4617</v>
      </c>
      <c r="C15" s="2">
        <f xml:space="preserve"> 'Data Entry Template'!M30</f>
        <v>2</v>
      </c>
      <c r="D15" s="9">
        <f t="shared" si="0"/>
        <v>2</v>
      </c>
      <c r="E15" s="3">
        <f xml:space="preserve"> 'Data Entry Template'!Y30</f>
        <v>0</v>
      </c>
      <c r="F15" s="7">
        <f t="shared" si="1"/>
        <v>2</v>
      </c>
      <c r="G15" s="10">
        <f t="shared" si="2"/>
        <v>1</v>
      </c>
      <c r="H15" s="62"/>
      <c r="I15" s="58"/>
    </row>
    <row r="16" spans="1:9" x14ac:dyDescent="0.2">
      <c r="A16" s="4">
        <f>'Data Entry Template'!B31</f>
        <v>738317</v>
      </c>
      <c r="B16" s="2">
        <f xml:space="preserve"> 'Data Entry Template'!C31</f>
        <v>4508</v>
      </c>
      <c r="C16" s="2">
        <f xml:space="preserve"> 'Data Entry Template'!M31</f>
        <v>4</v>
      </c>
      <c r="D16" s="9">
        <f t="shared" si="0"/>
        <v>4</v>
      </c>
      <c r="E16" s="3">
        <f xml:space="preserve"> 'Data Entry Template'!Y31</f>
        <v>4</v>
      </c>
      <c r="F16" s="7">
        <f t="shared" si="1"/>
        <v>0</v>
      </c>
      <c r="G16" s="10">
        <f t="shared" si="2"/>
        <v>0</v>
      </c>
      <c r="H16" s="63"/>
      <c r="I16" s="59"/>
    </row>
  </sheetData>
  <mergeCells count="3">
    <mergeCell ref="I3:I16"/>
    <mergeCell ref="A1:C1"/>
    <mergeCell ref="H3:H16"/>
  </mergeCells>
  <dataValidations count="1">
    <dataValidation type="whole" allowBlank="1" showInputMessage="1" showErrorMessage="1" sqref="C3:C16 E3:E16" xr:uid="{BB528FDF-F0C0-1E42-9488-D5509FE2A846}">
      <formula1>0</formula1>
      <formula2>10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971A-11A2-2B40-8DFE-BD2C9770D204}">
  <dimension ref="A1:U24"/>
  <sheetViews>
    <sheetView topLeftCell="H1" workbookViewId="0">
      <selection activeCell="U2" sqref="U2"/>
    </sheetView>
  </sheetViews>
  <sheetFormatPr baseColWidth="10" defaultRowHeight="16" x14ac:dyDescent="0.2"/>
  <cols>
    <col min="9" max="9" width="12.6640625" customWidth="1"/>
    <col min="12" max="12" width="12.33203125" customWidth="1"/>
    <col min="13" max="14" width="12.5" customWidth="1"/>
    <col min="15" max="15" width="12.33203125" customWidth="1"/>
    <col min="17" max="20" width="11.1640625" customWidth="1"/>
    <col min="21" max="21" width="15" customWidth="1"/>
  </cols>
  <sheetData>
    <row r="1" spans="1:21" x14ac:dyDescent="0.2">
      <c r="A1" s="60" t="s">
        <v>78</v>
      </c>
      <c r="B1" s="60"/>
      <c r="C1" s="60"/>
      <c r="D1" s="60"/>
      <c r="E1" s="60"/>
      <c r="F1" s="64" t="s">
        <v>79</v>
      </c>
      <c r="G1" s="64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02" x14ac:dyDescent="0.2">
      <c r="A2" s="5" t="e">
        <f>#REF!</f>
        <v>#REF!</v>
      </c>
      <c r="B2" s="5" t="e">
        <f>#REF!</f>
        <v>#REF!</v>
      </c>
      <c r="C2" s="5" t="e">
        <f>#REF!</f>
        <v>#REF!</v>
      </c>
      <c r="D2" s="5" t="e">
        <f>#REF!</f>
        <v>#REF!</v>
      </c>
      <c r="E2" s="5" t="e">
        <f>#REF!</f>
        <v>#REF!</v>
      </c>
      <c r="F2" s="5" t="e">
        <f>#REF!</f>
        <v>#REF!</v>
      </c>
      <c r="G2" s="5" t="e">
        <f>#REF!</f>
        <v>#REF!</v>
      </c>
      <c r="H2" s="5" t="e">
        <f>#REF!</f>
        <v>#REF!</v>
      </c>
      <c r="I2" s="5" t="s">
        <v>28</v>
      </c>
      <c r="J2" s="5" t="s">
        <v>26</v>
      </c>
      <c r="K2" s="5" t="s">
        <v>27</v>
      </c>
      <c r="L2" s="5" t="s">
        <v>29</v>
      </c>
      <c r="M2" s="5" t="s">
        <v>33</v>
      </c>
      <c r="N2" s="5" t="s">
        <v>30</v>
      </c>
      <c r="O2" s="5" t="s">
        <v>31</v>
      </c>
      <c r="P2" s="5" t="s">
        <v>32</v>
      </c>
      <c r="Q2" s="5" t="s">
        <v>34</v>
      </c>
      <c r="R2" s="5" t="s">
        <v>87</v>
      </c>
      <c r="S2" s="5" t="s">
        <v>88</v>
      </c>
      <c r="T2" s="5" t="s">
        <v>89</v>
      </c>
      <c r="U2" s="5" t="s">
        <v>35</v>
      </c>
    </row>
    <row r="3" spans="1:21" x14ac:dyDescent="0.2">
      <c r="A3" s="4">
        <f>'Data Entry Template'!B8</f>
        <v>738317</v>
      </c>
      <c r="B3" s="2">
        <f>'Data Entry Template'!C8</f>
        <v>1568</v>
      </c>
      <c r="C3" s="2">
        <f xml:space="preserve"> 'Data Entry Template'!N8</f>
        <v>0</v>
      </c>
      <c r="D3" s="2">
        <f xml:space="preserve"> 'Data Entry Template'!O8</f>
        <v>0</v>
      </c>
      <c r="E3" s="2">
        <f>'Data Entry Template'!P8</f>
        <v>2</v>
      </c>
      <c r="F3" s="3">
        <f>'Data Entry Template'!Z8</f>
        <v>10</v>
      </c>
      <c r="G3" s="3">
        <f>'Data Entry Template'!AB8</f>
        <v>10</v>
      </c>
      <c r="H3" s="3">
        <f xml:space="preserve"> 'Data Entry Template'!AB8</f>
        <v>10</v>
      </c>
      <c r="I3" s="7">
        <f t="shared" ref="I3:I11" si="0">SUM(10-C3)</f>
        <v>10</v>
      </c>
      <c r="J3" s="7">
        <f>SUM(F3-C3)</f>
        <v>10</v>
      </c>
      <c r="K3" s="8">
        <f t="shared" ref="K3:K11" si="1">SUM(J3/I3)</f>
        <v>1</v>
      </c>
      <c r="L3" s="7">
        <f t="shared" ref="L3:L11" si="2">SUM(10-D3)</f>
        <v>10</v>
      </c>
      <c r="M3" s="7">
        <f t="shared" ref="M3:M11" si="3">SUM(G3-D3)</f>
        <v>10</v>
      </c>
      <c r="N3" s="8">
        <f>SUM(M3/L3)</f>
        <v>1</v>
      </c>
      <c r="O3" s="7">
        <f>SUM(10-E3)</f>
        <v>8</v>
      </c>
      <c r="P3" s="7">
        <f>SUM(H3-E3)</f>
        <v>8</v>
      </c>
      <c r="Q3" s="8">
        <f t="shared" ref="Q3:Q11" si="4">SUM(P3/O3)</f>
        <v>1</v>
      </c>
      <c r="R3" s="66">
        <f>AVERAGE(K3:K24)</f>
        <v>0.77180735930735933</v>
      </c>
      <c r="S3" s="66">
        <f>AVERAGE(N3:N12)</f>
        <v>0.84583333333333344</v>
      </c>
      <c r="T3" s="66">
        <v>0.82</v>
      </c>
      <c r="U3" s="57">
        <v>0.81</v>
      </c>
    </row>
    <row r="4" spans="1:21" x14ac:dyDescent="0.2">
      <c r="A4" s="4">
        <f>'Data Entry Template'!B12</f>
        <v>738317</v>
      </c>
      <c r="B4" s="2">
        <f>'Data Entry Template'!C12</f>
        <v>3128</v>
      </c>
      <c r="C4" s="2">
        <f xml:space="preserve"> 'Data Entry Template'!N12</f>
        <v>3</v>
      </c>
      <c r="D4" s="2">
        <f xml:space="preserve"> 'Data Entry Template'!O12</f>
        <v>2</v>
      </c>
      <c r="E4" s="2">
        <f>'Data Entry Template'!P12</f>
        <v>9</v>
      </c>
      <c r="F4" s="3">
        <f>'Data Entry Template'!Z12</f>
        <v>7</v>
      </c>
      <c r="G4" s="3">
        <f>'Data Entry Template'!AB12</f>
        <v>10</v>
      </c>
      <c r="H4" s="3">
        <f xml:space="preserve"> 'Data Entry Template'!AB12</f>
        <v>10</v>
      </c>
      <c r="I4" s="7">
        <f t="shared" si="0"/>
        <v>7</v>
      </c>
      <c r="J4" s="7">
        <f t="shared" ref="J4:J24" si="5">SUM(F4-C4)</f>
        <v>4</v>
      </c>
      <c r="K4" s="8">
        <f t="shared" si="1"/>
        <v>0.5714285714285714</v>
      </c>
      <c r="L4" s="7">
        <f t="shared" si="2"/>
        <v>8</v>
      </c>
      <c r="M4" s="7">
        <f t="shared" si="3"/>
        <v>8</v>
      </c>
      <c r="N4" s="8">
        <f t="shared" ref="N4:N11" si="6">SUM(M4/L4)</f>
        <v>1</v>
      </c>
      <c r="O4" s="7">
        <f>SUM(10-E4)</f>
        <v>1</v>
      </c>
      <c r="P4" s="7">
        <f>SUM(H4-E4)</f>
        <v>1</v>
      </c>
      <c r="Q4" s="8">
        <f t="shared" si="4"/>
        <v>1</v>
      </c>
      <c r="R4" s="67"/>
      <c r="S4" s="67"/>
      <c r="T4" s="67"/>
      <c r="U4" s="58"/>
    </row>
    <row r="5" spans="1:21" x14ac:dyDescent="0.2">
      <c r="A5" s="4">
        <f>'Data Entry Template'!B17</f>
        <v>738317</v>
      </c>
      <c r="B5" s="2">
        <f>'Data Entry Template'!C17</f>
        <v>2592</v>
      </c>
      <c r="C5" s="2">
        <f xml:space="preserve"> 'Data Entry Template'!N17</f>
        <v>2</v>
      </c>
      <c r="D5" s="2">
        <f xml:space="preserve"> 'Data Entry Template'!O17</f>
        <v>2</v>
      </c>
      <c r="E5" s="2">
        <f>'Data Entry Template'!P17</f>
        <v>3</v>
      </c>
      <c r="F5" s="3">
        <f>'Data Entry Template'!Z17</f>
        <v>8</v>
      </c>
      <c r="G5" s="3">
        <f>'Data Entry Template'!AB17</f>
        <v>9</v>
      </c>
      <c r="H5" s="3">
        <f xml:space="preserve"> 'Data Entry Template'!AB17</f>
        <v>9</v>
      </c>
      <c r="I5" s="7">
        <f t="shared" si="0"/>
        <v>8</v>
      </c>
      <c r="J5" s="7">
        <f t="shared" si="5"/>
        <v>6</v>
      </c>
      <c r="K5" s="8">
        <f t="shared" si="1"/>
        <v>0.75</v>
      </c>
      <c r="L5" s="7">
        <f t="shared" si="2"/>
        <v>8</v>
      </c>
      <c r="M5" s="7">
        <f t="shared" si="3"/>
        <v>7</v>
      </c>
      <c r="N5" s="8">
        <f t="shared" si="6"/>
        <v>0.875</v>
      </c>
      <c r="O5" s="7">
        <f>SUM(10-E5)</f>
        <v>7</v>
      </c>
      <c r="P5" s="7">
        <f>SUM(H5-E5)</f>
        <v>6</v>
      </c>
      <c r="Q5" s="8">
        <f t="shared" si="4"/>
        <v>0.8571428571428571</v>
      </c>
      <c r="R5" s="67"/>
      <c r="S5" s="67"/>
      <c r="T5" s="67"/>
      <c r="U5" s="58"/>
    </row>
    <row r="6" spans="1:21" x14ac:dyDescent="0.2">
      <c r="A6" s="4">
        <f>'Data Entry Template'!B22</f>
        <v>738317</v>
      </c>
      <c r="B6" s="2">
        <f>'Data Entry Template'!C22</f>
        <v>2757</v>
      </c>
      <c r="C6" s="2">
        <f xml:space="preserve"> 'Data Entry Template'!N22</f>
        <v>4</v>
      </c>
      <c r="D6" s="2">
        <f xml:space="preserve"> 'Data Entry Template'!O22</f>
        <v>2</v>
      </c>
      <c r="E6" s="2">
        <f>'Data Entry Template'!P22</f>
        <v>2</v>
      </c>
      <c r="F6" s="3">
        <f>'Data Entry Template'!Z22</f>
        <v>10</v>
      </c>
      <c r="G6" s="3">
        <f>'Data Entry Template'!AB22</f>
        <v>10</v>
      </c>
      <c r="H6" s="3">
        <f xml:space="preserve"> 'Data Entry Template'!AB22</f>
        <v>10</v>
      </c>
      <c r="I6" s="7">
        <f t="shared" si="0"/>
        <v>6</v>
      </c>
      <c r="J6" s="7">
        <f t="shared" si="5"/>
        <v>6</v>
      </c>
      <c r="K6" s="8">
        <f t="shared" si="1"/>
        <v>1</v>
      </c>
      <c r="L6" s="7">
        <f t="shared" si="2"/>
        <v>8</v>
      </c>
      <c r="M6" s="7">
        <f t="shared" si="3"/>
        <v>8</v>
      </c>
      <c r="N6" s="8">
        <f t="shared" si="6"/>
        <v>1</v>
      </c>
      <c r="O6" s="7">
        <f>SUM(10-E6)</f>
        <v>8</v>
      </c>
      <c r="P6" s="7">
        <f>SUM(H6-E6)</f>
        <v>8</v>
      </c>
      <c r="Q6" s="8">
        <f t="shared" si="4"/>
        <v>1</v>
      </c>
      <c r="R6" s="67"/>
      <c r="S6" s="67"/>
      <c r="T6" s="67"/>
      <c r="U6" s="58"/>
    </row>
    <row r="7" spans="1:21" x14ac:dyDescent="0.2">
      <c r="A7" s="4">
        <f>'Data Entry Template'!B30</f>
        <v>738317</v>
      </c>
      <c r="B7" s="2">
        <f>'Data Entry Template'!C30</f>
        <v>4617</v>
      </c>
      <c r="C7" s="2">
        <f xml:space="preserve"> 'Data Entry Template'!N30</f>
        <v>6</v>
      </c>
      <c r="D7" s="2">
        <f xml:space="preserve"> 'Data Entry Template'!O30</f>
        <v>2</v>
      </c>
      <c r="E7" s="2">
        <f>'Data Entry Template'!P30</f>
        <v>3</v>
      </c>
      <c r="F7" s="3">
        <f>'Data Entry Template'!Z30</f>
        <v>10</v>
      </c>
      <c r="G7" s="3">
        <f>'Data Entry Template'!AB30</f>
        <v>10</v>
      </c>
      <c r="H7" s="3">
        <f xml:space="preserve"> 'Data Entry Template'!AB30</f>
        <v>10</v>
      </c>
      <c r="I7" s="7">
        <f t="shared" si="0"/>
        <v>4</v>
      </c>
      <c r="J7" s="7">
        <f t="shared" si="5"/>
        <v>4</v>
      </c>
      <c r="K7" s="8">
        <f t="shared" si="1"/>
        <v>1</v>
      </c>
      <c r="L7" s="7">
        <f t="shared" si="2"/>
        <v>8</v>
      </c>
      <c r="M7" s="7">
        <f t="shared" si="3"/>
        <v>8</v>
      </c>
      <c r="N7" s="8">
        <f t="shared" si="6"/>
        <v>1</v>
      </c>
      <c r="O7" s="7">
        <f t="shared" ref="O7:O11" si="7">SUM(10-E7)</f>
        <v>7</v>
      </c>
      <c r="P7" s="7">
        <f t="shared" ref="P7:P11" si="8">SUM(H7-E7)</f>
        <v>7</v>
      </c>
      <c r="Q7" s="8">
        <f t="shared" si="4"/>
        <v>1</v>
      </c>
      <c r="R7" s="67"/>
      <c r="S7" s="67"/>
      <c r="T7" s="67"/>
      <c r="U7" s="58"/>
    </row>
    <row r="8" spans="1:21" x14ac:dyDescent="0.2">
      <c r="A8" s="4">
        <f>'Data Entry Template'!B13</f>
        <v>738317</v>
      </c>
      <c r="B8" s="2">
        <f>'Data Entry Template'!C13</f>
        <v>2855</v>
      </c>
      <c r="C8" s="2">
        <f xml:space="preserve"> 'Data Entry Template'!N13</f>
        <v>6</v>
      </c>
      <c r="D8" s="2">
        <f xml:space="preserve"> 'Data Entry Template'!O13</f>
        <v>5</v>
      </c>
      <c r="E8" s="2">
        <f>'Data Entry Template'!P13</f>
        <v>5</v>
      </c>
      <c r="F8" s="3">
        <f>'Data Entry Template'!Z13</f>
        <v>10</v>
      </c>
      <c r="G8" s="3">
        <f>'Data Entry Template'!AB13</f>
        <v>10</v>
      </c>
      <c r="H8" s="3">
        <f xml:space="preserve"> 'Data Entry Template'!AB13</f>
        <v>10</v>
      </c>
      <c r="I8" s="7">
        <f t="shared" si="0"/>
        <v>4</v>
      </c>
      <c r="J8" s="7">
        <f t="shared" si="5"/>
        <v>4</v>
      </c>
      <c r="K8" s="8">
        <f t="shared" si="1"/>
        <v>1</v>
      </c>
      <c r="L8" s="7">
        <f t="shared" si="2"/>
        <v>5</v>
      </c>
      <c r="M8" s="7">
        <f t="shared" si="3"/>
        <v>5</v>
      </c>
      <c r="N8" s="8">
        <f t="shared" si="6"/>
        <v>1</v>
      </c>
      <c r="O8" s="7">
        <f t="shared" si="7"/>
        <v>5</v>
      </c>
      <c r="P8" s="7">
        <f t="shared" si="8"/>
        <v>5</v>
      </c>
      <c r="Q8" s="8">
        <f t="shared" si="4"/>
        <v>1</v>
      </c>
      <c r="R8" s="67"/>
      <c r="S8" s="67"/>
      <c r="T8" s="67"/>
      <c r="U8" s="58"/>
    </row>
    <row r="9" spans="1:21" x14ac:dyDescent="0.2">
      <c r="A9" s="4">
        <f>'Data Entry Template'!B21</f>
        <v>738317</v>
      </c>
      <c r="B9" s="2">
        <f>'Data Entry Template'!C21</f>
        <v>4870</v>
      </c>
      <c r="C9" s="2">
        <f xml:space="preserve"> 'Data Entry Template'!N21</f>
        <v>0</v>
      </c>
      <c r="D9" s="2">
        <f xml:space="preserve"> 'Data Entry Template'!O21</f>
        <v>6</v>
      </c>
      <c r="E9" s="2">
        <f>'Data Entry Template'!P21</f>
        <v>4</v>
      </c>
      <c r="F9" s="3">
        <f>'Data Entry Template'!Z21</f>
        <v>3</v>
      </c>
      <c r="G9" s="3">
        <f>'Data Entry Template'!AB21</f>
        <v>7</v>
      </c>
      <c r="H9" s="3">
        <f xml:space="preserve"> 'Data Entry Template'!AB21</f>
        <v>7</v>
      </c>
      <c r="I9" s="7">
        <f t="shared" si="0"/>
        <v>10</v>
      </c>
      <c r="J9" s="7">
        <f t="shared" si="5"/>
        <v>3</v>
      </c>
      <c r="K9" s="8">
        <f t="shared" si="1"/>
        <v>0.3</v>
      </c>
      <c r="L9" s="7">
        <f t="shared" si="2"/>
        <v>4</v>
      </c>
      <c r="M9" s="7">
        <f t="shared" si="3"/>
        <v>1</v>
      </c>
      <c r="N9" s="8">
        <f t="shared" si="6"/>
        <v>0.25</v>
      </c>
      <c r="O9" s="7">
        <f t="shared" si="7"/>
        <v>6</v>
      </c>
      <c r="P9" s="7">
        <f t="shared" si="8"/>
        <v>3</v>
      </c>
      <c r="Q9" s="8">
        <f t="shared" si="4"/>
        <v>0.5</v>
      </c>
      <c r="R9" s="67"/>
      <c r="S9" s="67"/>
      <c r="T9" s="67"/>
      <c r="U9" s="58"/>
    </row>
    <row r="10" spans="1:21" x14ac:dyDescent="0.2">
      <c r="A10" s="4">
        <f>'Data Entry Template'!B16</f>
        <v>738317</v>
      </c>
      <c r="B10" s="2">
        <f>'Data Entry Template'!C16</f>
        <v>4226</v>
      </c>
      <c r="C10" s="2">
        <f xml:space="preserve"> 'Data Entry Template'!N16</f>
        <v>6</v>
      </c>
      <c r="D10" s="2">
        <f xml:space="preserve"> 'Data Entry Template'!O16</f>
        <v>7</v>
      </c>
      <c r="E10" s="2">
        <f>'Data Entry Template'!P16</f>
        <v>6</v>
      </c>
      <c r="F10" s="3">
        <f>'Data Entry Template'!Z16</f>
        <v>10</v>
      </c>
      <c r="G10" s="3">
        <f>'Data Entry Template'!AB16</f>
        <v>9</v>
      </c>
      <c r="H10" s="3">
        <f xml:space="preserve"> 'Data Entry Template'!AB16</f>
        <v>9</v>
      </c>
      <c r="I10" s="7">
        <f t="shared" si="0"/>
        <v>4</v>
      </c>
      <c r="J10" s="7">
        <f t="shared" si="5"/>
        <v>4</v>
      </c>
      <c r="K10" s="8">
        <f t="shared" si="1"/>
        <v>1</v>
      </c>
      <c r="L10" s="7">
        <f t="shared" si="2"/>
        <v>3</v>
      </c>
      <c r="M10" s="7">
        <f t="shared" si="3"/>
        <v>2</v>
      </c>
      <c r="N10" s="8">
        <f t="shared" si="6"/>
        <v>0.66666666666666663</v>
      </c>
      <c r="O10" s="7">
        <f t="shared" si="7"/>
        <v>4</v>
      </c>
      <c r="P10" s="7">
        <f t="shared" si="8"/>
        <v>3</v>
      </c>
      <c r="Q10" s="8">
        <f t="shared" si="4"/>
        <v>0.75</v>
      </c>
      <c r="R10" s="67"/>
      <c r="S10" s="67"/>
      <c r="T10" s="67"/>
      <c r="U10" s="58"/>
    </row>
    <row r="11" spans="1:21" x14ac:dyDescent="0.2">
      <c r="A11" s="4">
        <f>'Data Entry Template'!B18</f>
        <v>738317</v>
      </c>
      <c r="B11" s="2">
        <f>'Data Entry Template'!C18</f>
        <v>3299</v>
      </c>
      <c r="C11" s="2">
        <f xml:space="preserve"> 'Data Entry Template'!N18</f>
        <v>8</v>
      </c>
      <c r="D11" s="2">
        <f xml:space="preserve"> 'Data Entry Template'!O18</f>
        <v>7</v>
      </c>
      <c r="E11" s="2">
        <f>'Data Entry Template'!P18</f>
        <v>7</v>
      </c>
      <c r="F11" s="3">
        <f>'Data Entry Template'!Z18</f>
        <v>10</v>
      </c>
      <c r="G11" s="3">
        <f>'Data Entry Template'!AB18</f>
        <v>9</v>
      </c>
      <c r="H11" s="3">
        <f xml:space="preserve"> 'Data Entry Template'!AB18</f>
        <v>9</v>
      </c>
      <c r="I11" s="7">
        <f t="shared" si="0"/>
        <v>2</v>
      </c>
      <c r="J11" s="7">
        <f t="shared" si="5"/>
        <v>2</v>
      </c>
      <c r="K11" s="8">
        <f t="shared" si="1"/>
        <v>1</v>
      </c>
      <c r="L11" s="7">
        <f t="shared" si="2"/>
        <v>3</v>
      </c>
      <c r="M11" s="7">
        <f t="shared" si="3"/>
        <v>2</v>
      </c>
      <c r="N11" s="8">
        <f t="shared" si="6"/>
        <v>0.66666666666666663</v>
      </c>
      <c r="O11" s="7">
        <f t="shared" si="7"/>
        <v>3</v>
      </c>
      <c r="P11" s="7">
        <f t="shared" si="8"/>
        <v>2</v>
      </c>
      <c r="Q11" s="8">
        <f t="shared" si="4"/>
        <v>0.66666666666666663</v>
      </c>
      <c r="R11" s="67"/>
      <c r="S11" s="67"/>
      <c r="T11" s="67"/>
      <c r="U11" s="58"/>
    </row>
    <row r="12" spans="1:21" x14ac:dyDescent="0.2">
      <c r="A12" s="4">
        <f>'Data Entry Template'!B15</f>
        <v>738317</v>
      </c>
      <c r="B12" s="2">
        <f>'Data Entry Template'!C15</f>
        <v>4167</v>
      </c>
      <c r="C12" s="2">
        <f xml:space="preserve"> 'Data Entry Template'!N15</f>
        <v>2</v>
      </c>
      <c r="D12" s="2">
        <f xml:space="preserve"> 'Data Entry Template'!O15</f>
        <v>8</v>
      </c>
      <c r="E12" s="2">
        <f>'Data Entry Template'!P15</f>
        <v>7</v>
      </c>
      <c r="F12" s="3">
        <f>'Data Entry Template'!Z15</f>
        <v>10</v>
      </c>
      <c r="G12" s="3">
        <f>'Data Entry Template'!AB15</f>
        <v>10</v>
      </c>
      <c r="H12" s="3">
        <f xml:space="preserve"> 'Data Entry Template'!AB15</f>
        <v>10</v>
      </c>
      <c r="I12" s="7">
        <f t="shared" ref="I12:I24" si="9">SUM(10-C12)</f>
        <v>8</v>
      </c>
      <c r="J12" s="7">
        <f t="shared" si="5"/>
        <v>8</v>
      </c>
      <c r="K12" s="8">
        <f t="shared" ref="K12:K24" si="10">SUM(J12/I12)</f>
        <v>1</v>
      </c>
      <c r="L12" s="7">
        <f t="shared" ref="L12:L24" si="11">SUM(10-D12)</f>
        <v>2</v>
      </c>
      <c r="M12" s="7">
        <f t="shared" ref="M12:M24" si="12">SUM(G12-D12)</f>
        <v>2</v>
      </c>
      <c r="N12" s="8">
        <f t="shared" ref="N12:N24" si="13">SUM(M12/L12)</f>
        <v>1</v>
      </c>
      <c r="O12" s="7">
        <f t="shared" ref="O12:O24" si="14">SUM(10-E12)</f>
        <v>3</v>
      </c>
      <c r="P12" s="7">
        <f t="shared" ref="P12:P24" si="15">SUM(H12-E12)</f>
        <v>3</v>
      </c>
      <c r="Q12" s="8">
        <f t="shared" ref="Q12:Q24" si="16">SUM(P12/O12)</f>
        <v>1</v>
      </c>
      <c r="R12" s="67"/>
      <c r="S12" s="67"/>
      <c r="T12" s="67"/>
      <c r="U12" s="58"/>
    </row>
    <row r="13" spans="1:21" x14ac:dyDescent="0.2">
      <c r="A13" s="4">
        <f>'Data Entry Template'!B11</f>
        <v>738317</v>
      </c>
      <c r="B13" s="2">
        <f>'Data Entry Template'!C11</f>
        <v>3967</v>
      </c>
      <c r="C13" s="2">
        <f xml:space="preserve"> 'Data Entry Template'!N11</f>
        <v>1</v>
      </c>
      <c r="D13" s="2" t="str">
        <f xml:space="preserve"> 'Data Entry Template'!O11</f>
        <v>Nil</v>
      </c>
      <c r="E13" s="2">
        <f>'Data Entry Template'!P11</f>
        <v>1</v>
      </c>
      <c r="F13" s="3">
        <f>'Data Entry Template'!Z11</f>
        <v>4</v>
      </c>
      <c r="G13" s="3">
        <f>'Data Entry Template'!AB11</f>
        <v>7</v>
      </c>
      <c r="H13" s="3">
        <f xml:space="preserve"> 'Data Entry Template'!AB11</f>
        <v>7</v>
      </c>
      <c r="I13" s="7">
        <f t="shared" si="9"/>
        <v>9</v>
      </c>
      <c r="J13" s="7">
        <f t="shared" si="5"/>
        <v>3</v>
      </c>
      <c r="K13" s="8">
        <f t="shared" si="10"/>
        <v>0.33333333333333331</v>
      </c>
      <c r="L13" s="7" t="e">
        <f t="shared" si="11"/>
        <v>#VALUE!</v>
      </c>
      <c r="M13" s="7" t="e">
        <f t="shared" si="12"/>
        <v>#VALUE!</v>
      </c>
      <c r="N13" s="8" t="e">
        <f t="shared" si="13"/>
        <v>#VALUE!</v>
      </c>
      <c r="O13" s="7">
        <f t="shared" si="14"/>
        <v>9</v>
      </c>
      <c r="P13" s="7">
        <f t="shared" si="15"/>
        <v>6</v>
      </c>
      <c r="Q13" s="8">
        <f t="shared" si="16"/>
        <v>0.66666666666666663</v>
      </c>
      <c r="R13" s="67"/>
      <c r="S13" s="67"/>
      <c r="T13" s="67"/>
      <c r="U13" s="58"/>
    </row>
    <row r="14" spans="1:21" x14ac:dyDescent="0.2">
      <c r="A14" s="4">
        <f>'Data Entry Template'!B31</f>
        <v>738317</v>
      </c>
      <c r="B14" s="2">
        <f>'Data Entry Template'!C31</f>
        <v>4508</v>
      </c>
      <c r="C14" s="2">
        <f xml:space="preserve"> 'Data Entry Template'!N31</f>
        <v>4</v>
      </c>
      <c r="D14" s="2" t="str">
        <f xml:space="preserve"> 'Data Entry Template'!O31</f>
        <v>Nil</v>
      </c>
      <c r="E14" s="2">
        <f>'Data Entry Template'!P31</f>
        <v>2</v>
      </c>
      <c r="F14" s="3">
        <f>'Data Entry Template'!Z31</f>
        <v>4</v>
      </c>
      <c r="G14" s="3">
        <f>'Data Entry Template'!AB31</f>
        <v>6</v>
      </c>
      <c r="H14" s="3">
        <f xml:space="preserve"> 'Data Entry Template'!AB31</f>
        <v>6</v>
      </c>
      <c r="I14" s="7">
        <f t="shared" si="9"/>
        <v>6</v>
      </c>
      <c r="J14" s="7">
        <f t="shared" si="5"/>
        <v>0</v>
      </c>
      <c r="K14" s="8">
        <f t="shared" si="10"/>
        <v>0</v>
      </c>
      <c r="L14" s="7" t="e">
        <f t="shared" si="11"/>
        <v>#VALUE!</v>
      </c>
      <c r="M14" s="7" t="e">
        <f t="shared" si="12"/>
        <v>#VALUE!</v>
      </c>
      <c r="N14" s="8" t="e">
        <f t="shared" si="13"/>
        <v>#VALUE!</v>
      </c>
      <c r="O14" s="7">
        <f t="shared" si="14"/>
        <v>8</v>
      </c>
      <c r="P14" s="7">
        <f t="shared" si="15"/>
        <v>4</v>
      </c>
      <c r="Q14" s="8">
        <f t="shared" si="16"/>
        <v>0.5</v>
      </c>
      <c r="R14" s="67"/>
      <c r="S14" s="67"/>
      <c r="T14" s="67"/>
      <c r="U14" s="58"/>
    </row>
    <row r="15" spans="1:21" x14ac:dyDescent="0.2">
      <c r="A15" s="4">
        <f>'Data Entry Template'!B9</f>
        <v>738317</v>
      </c>
      <c r="B15" s="2">
        <f>'Data Entry Template'!C9</f>
        <v>2852</v>
      </c>
      <c r="C15" s="2">
        <f xml:space="preserve"> 'Data Entry Template'!N9</f>
        <v>0</v>
      </c>
      <c r="D15" s="2" t="str">
        <f xml:space="preserve"> 'Data Entry Template'!O9</f>
        <v>Nil</v>
      </c>
      <c r="E15" s="2">
        <f>'Data Entry Template'!P9</f>
        <v>0</v>
      </c>
      <c r="F15" s="3">
        <f>'Data Entry Template'!Z9</f>
        <v>5</v>
      </c>
      <c r="G15" s="3">
        <f>'Data Entry Template'!AB9</f>
        <v>0</v>
      </c>
      <c r="H15" s="3">
        <f xml:space="preserve"> 'Data Entry Template'!AB9</f>
        <v>0</v>
      </c>
      <c r="I15" s="7">
        <f t="shared" si="9"/>
        <v>10</v>
      </c>
      <c r="J15" s="7">
        <f t="shared" si="5"/>
        <v>5</v>
      </c>
      <c r="K15" s="8">
        <f t="shared" si="10"/>
        <v>0.5</v>
      </c>
      <c r="L15" s="7" t="e">
        <f t="shared" si="11"/>
        <v>#VALUE!</v>
      </c>
      <c r="M15" s="7" t="e">
        <f t="shared" si="12"/>
        <v>#VALUE!</v>
      </c>
      <c r="N15" s="8" t="e">
        <f t="shared" si="13"/>
        <v>#VALUE!</v>
      </c>
      <c r="O15" s="7">
        <f t="shared" si="14"/>
        <v>10</v>
      </c>
      <c r="P15" s="7">
        <f t="shared" si="15"/>
        <v>0</v>
      </c>
      <c r="Q15" s="8">
        <f t="shared" si="16"/>
        <v>0</v>
      </c>
      <c r="R15" s="67"/>
      <c r="S15" s="67"/>
      <c r="T15" s="67"/>
      <c r="U15" s="58"/>
    </row>
    <row r="16" spans="1:21" x14ac:dyDescent="0.2">
      <c r="A16" s="4">
        <f>'Data Entry Template'!B23</f>
        <v>738317</v>
      </c>
      <c r="B16" s="2">
        <f>'Data Entry Template'!C23</f>
        <v>3747</v>
      </c>
      <c r="C16" s="2">
        <f xml:space="preserve"> 'Data Entry Template'!N23</f>
        <v>2</v>
      </c>
      <c r="D16" s="2" t="str">
        <f xml:space="preserve"> 'Data Entry Template'!O23</f>
        <v>Nil</v>
      </c>
      <c r="E16" s="2" t="str">
        <f>'Data Entry Template'!P23</f>
        <v>Nil</v>
      </c>
      <c r="F16" s="3">
        <f>'Data Entry Template'!Z23</f>
        <v>5</v>
      </c>
      <c r="G16" s="3" t="str">
        <f>'Data Entry Template'!AB23</f>
        <v>Nil</v>
      </c>
      <c r="H16" s="3" t="str">
        <f xml:space="preserve"> 'Data Entry Template'!AB23</f>
        <v>Nil</v>
      </c>
      <c r="I16" s="7">
        <f t="shared" si="9"/>
        <v>8</v>
      </c>
      <c r="J16" s="7">
        <f t="shared" si="5"/>
        <v>3</v>
      </c>
      <c r="K16" s="8">
        <f t="shared" si="10"/>
        <v>0.375</v>
      </c>
      <c r="L16" s="7" t="e">
        <f t="shared" si="11"/>
        <v>#VALUE!</v>
      </c>
      <c r="M16" s="7" t="e">
        <f t="shared" si="12"/>
        <v>#VALUE!</v>
      </c>
      <c r="N16" s="8" t="e">
        <f t="shared" si="13"/>
        <v>#VALUE!</v>
      </c>
      <c r="O16" s="7" t="e">
        <f t="shared" si="14"/>
        <v>#VALUE!</v>
      </c>
      <c r="P16" s="7" t="e">
        <f t="shared" si="15"/>
        <v>#VALUE!</v>
      </c>
      <c r="Q16" s="8" t="e">
        <f t="shared" si="16"/>
        <v>#VALUE!</v>
      </c>
      <c r="R16" s="67"/>
      <c r="S16" s="67"/>
      <c r="T16" s="67"/>
      <c r="U16" s="58"/>
    </row>
    <row r="17" spans="1:21" x14ac:dyDescent="0.2">
      <c r="A17" s="4">
        <f>'Data Entry Template'!B25</f>
        <v>738317</v>
      </c>
      <c r="B17" s="2">
        <f>'Data Entry Template'!C25</f>
        <v>223</v>
      </c>
      <c r="C17" s="2">
        <f xml:space="preserve"> 'Data Entry Template'!N25</f>
        <v>2</v>
      </c>
      <c r="D17" s="2" t="str">
        <f xml:space="preserve"> 'Data Entry Template'!O25</f>
        <v>Nil</v>
      </c>
      <c r="E17" s="2" t="str">
        <f>'Data Entry Template'!P25</f>
        <v>Nil</v>
      </c>
      <c r="F17" s="3">
        <f>'Data Entry Template'!Z25</f>
        <v>8</v>
      </c>
      <c r="G17" s="3" t="str">
        <f>'Data Entry Template'!AB25</f>
        <v>Nil</v>
      </c>
      <c r="H17" s="3" t="str">
        <f xml:space="preserve"> 'Data Entry Template'!AB25</f>
        <v>Nil</v>
      </c>
      <c r="I17" s="7">
        <f t="shared" si="9"/>
        <v>8</v>
      </c>
      <c r="J17" s="7">
        <f t="shared" si="5"/>
        <v>6</v>
      </c>
      <c r="K17" s="8">
        <f t="shared" si="10"/>
        <v>0.75</v>
      </c>
      <c r="L17" s="7" t="e">
        <f t="shared" si="11"/>
        <v>#VALUE!</v>
      </c>
      <c r="M17" s="7" t="e">
        <f t="shared" si="12"/>
        <v>#VALUE!</v>
      </c>
      <c r="N17" s="8" t="e">
        <f t="shared" si="13"/>
        <v>#VALUE!</v>
      </c>
      <c r="O17" s="7" t="e">
        <f t="shared" si="14"/>
        <v>#VALUE!</v>
      </c>
      <c r="P17" s="7" t="e">
        <f t="shared" si="15"/>
        <v>#VALUE!</v>
      </c>
      <c r="Q17" s="8" t="e">
        <f t="shared" si="16"/>
        <v>#VALUE!</v>
      </c>
      <c r="R17" s="67"/>
      <c r="S17" s="67"/>
      <c r="T17" s="67"/>
      <c r="U17" s="58"/>
    </row>
    <row r="18" spans="1:21" x14ac:dyDescent="0.2">
      <c r="A18" s="4">
        <f>'Data Entry Template'!B29</f>
        <v>738317</v>
      </c>
      <c r="B18" s="2">
        <f>'Data Entry Template'!C29</f>
        <v>2972</v>
      </c>
      <c r="C18" s="2">
        <f xml:space="preserve"> 'Data Entry Template'!N29</f>
        <v>2</v>
      </c>
      <c r="D18" s="2" t="str">
        <f xml:space="preserve"> 'Data Entry Template'!O29</f>
        <v>Nil</v>
      </c>
      <c r="E18" s="2">
        <f>'Data Entry Template'!P29</f>
        <v>5</v>
      </c>
      <c r="F18" s="3">
        <f>'Data Entry Template'!Z29</f>
        <v>8</v>
      </c>
      <c r="G18" s="3">
        <f>'Data Entry Template'!AB29</f>
        <v>10</v>
      </c>
      <c r="H18" s="3">
        <f xml:space="preserve"> 'Data Entry Template'!AB29</f>
        <v>10</v>
      </c>
      <c r="I18" s="7">
        <f t="shared" si="9"/>
        <v>8</v>
      </c>
      <c r="J18" s="7">
        <f t="shared" si="5"/>
        <v>6</v>
      </c>
      <c r="K18" s="8">
        <f t="shared" si="10"/>
        <v>0.75</v>
      </c>
      <c r="L18" s="7" t="e">
        <f t="shared" si="11"/>
        <v>#VALUE!</v>
      </c>
      <c r="M18" s="7" t="e">
        <f t="shared" si="12"/>
        <v>#VALUE!</v>
      </c>
      <c r="N18" s="8" t="e">
        <f t="shared" si="13"/>
        <v>#VALUE!</v>
      </c>
      <c r="O18" s="7">
        <f t="shared" si="14"/>
        <v>5</v>
      </c>
      <c r="P18" s="7">
        <f t="shared" si="15"/>
        <v>5</v>
      </c>
      <c r="Q18" s="8">
        <f t="shared" si="16"/>
        <v>1</v>
      </c>
      <c r="R18" s="67"/>
      <c r="S18" s="67"/>
      <c r="T18" s="67"/>
      <c r="U18" s="58"/>
    </row>
    <row r="19" spans="1:21" x14ac:dyDescent="0.2">
      <c r="A19" s="4">
        <f>'Data Entry Template'!B10</f>
        <v>738317</v>
      </c>
      <c r="B19" s="2">
        <f>'Data Entry Template'!C10</f>
        <v>3153</v>
      </c>
      <c r="C19" s="2">
        <f xml:space="preserve"> 'Data Entry Template'!N10</f>
        <v>0</v>
      </c>
      <c r="D19" s="2" t="str">
        <f xml:space="preserve"> 'Data Entry Template'!O10</f>
        <v>Nil</v>
      </c>
      <c r="E19" s="2">
        <f>'Data Entry Template'!P10</f>
        <v>0</v>
      </c>
      <c r="F19" s="3">
        <f>'Data Entry Template'!Z10</f>
        <v>9</v>
      </c>
      <c r="G19" s="3">
        <f>'Data Entry Template'!AB10</f>
        <v>9</v>
      </c>
      <c r="H19" s="3">
        <f xml:space="preserve"> 'Data Entry Template'!AB10</f>
        <v>9</v>
      </c>
      <c r="I19" s="7">
        <f t="shared" si="9"/>
        <v>10</v>
      </c>
      <c r="J19" s="7">
        <f t="shared" si="5"/>
        <v>9</v>
      </c>
      <c r="K19" s="8">
        <f t="shared" si="10"/>
        <v>0.9</v>
      </c>
      <c r="L19" s="7" t="e">
        <f t="shared" si="11"/>
        <v>#VALUE!</v>
      </c>
      <c r="M19" s="7" t="e">
        <f t="shared" si="12"/>
        <v>#VALUE!</v>
      </c>
      <c r="N19" s="8" t="e">
        <f t="shared" si="13"/>
        <v>#VALUE!</v>
      </c>
      <c r="O19" s="7">
        <f t="shared" si="14"/>
        <v>10</v>
      </c>
      <c r="P19" s="7">
        <f t="shared" si="15"/>
        <v>9</v>
      </c>
      <c r="Q19" s="8">
        <f t="shared" si="16"/>
        <v>0.9</v>
      </c>
      <c r="R19" s="67"/>
      <c r="S19" s="67"/>
      <c r="T19" s="67"/>
      <c r="U19" s="58"/>
    </row>
    <row r="20" spans="1:21" x14ac:dyDescent="0.2">
      <c r="A20" s="4">
        <f>'Data Entry Template'!B6</f>
        <v>738317</v>
      </c>
      <c r="B20" s="2">
        <f>'Data Entry Template'!C6</f>
        <v>3922</v>
      </c>
      <c r="C20" s="2">
        <f xml:space="preserve"> 'Data Entry Template'!N6</f>
        <v>2</v>
      </c>
      <c r="D20" s="2" t="str">
        <f xml:space="preserve"> 'Data Entry Template'!O6</f>
        <v>Nil</v>
      </c>
      <c r="E20" s="2" t="str">
        <f>'Data Entry Template'!P6</f>
        <v>Nil</v>
      </c>
      <c r="F20" s="3">
        <f>'Data Entry Template'!Z6</f>
        <v>9</v>
      </c>
      <c r="G20" s="3" t="str">
        <f>'Data Entry Template'!AB6</f>
        <v>Nil</v>
      </c>
      <c r="H20" s="3" t="str">
        <f xml:space="preserve"> 'Data Entry Template'!AB6</f>
        <v>Nil</v>
      </c>
      <c r="I20" s="7">
        <f t="shared" si="9"/>
        <v>8</v>
      </c>
      <c r="J20" s="7">
        <f t="shared" si="5"/>
        <v>7</v>
      </c>
      <c r="K20" s="8">
        <f t="shared" si="10"/>
        <v>0.875</v>
      </c>
      <c r="L20" s="7" t="e">
        <f t="shared" si="11"/>
        <v>#VALUE!</v>
      </c>
      <c r="M20" s="7" t="e">
        <f t="shared" si="12"/>
        <v>#VALUE!</v>
      </c>
      <c r="N20" s="8" t="e">
        <f t="shared" si="13"/>
        <v>#VALUE!</v>
      </c>
      <c r="O20" s="7" t="e">
        <f t="shared" si="14"/>
        <v>#VALUE!</v>
      </c>
      <c r="P20" s="7" t="e">
        <f t="shared" si="15"/>
        <v>#VALUE!</v>
      </c>
      <c r="Q20" s="8" t="e">
        <f t="shared" si="16"/>
        <v>#VALUE!</v>
      </c>
      <c r="R20" s="67"/>
      <c r="S20" s="67"/>
      <c r="T20" s="67"/>
      <c r="U20" s="58"/>
    </row>
    <row r="21" spans="1:21" x14ac:dyDescent="0.2">
      <c r="A21" s="4">
        <f>'Data Entry Template'!B20</f>
        <v>738317</v>
      </c>
      <c r="B21" s="2">
        <f>'Data Entry Template'!C20</f>
        <v>3195</v>
      </c>
      <c r="C21" s="2">
        <f xml:space="preserve"> 'Data Entry Template'!N20</f>
        <v>2</v>
      </c>
      <c r="D21" s="2" t="str">
        <f xml:space="preserve"> 'Data Entry Template'!O20</f>
        <v>Nil</v>
      </c>
      <c r="E21" s="2">
        <f>'Data Entry Template'!P20</f>
        <v>2</v>
      </c>
      <c r="F21" s="3">
        <f>'Data Entry Template'!Z20</f>
        <v>9</v>
      </c>
      <c r="G21" s="3">
        <f>'Data Entry Template'!AB20</f>
        <v>9</v>
      </c>
      <c r="H21" s="3">
        <f xml:space="preserve"> 'Data Entry Template'!AB20</f>
        <v>9</v>
      </c>
      <c r="I21" s="7">
        <f t="shared" si="9"/>
        <v>8</v>
      </c>
      <c r="J21" s="7">
        <f t="shared" si="5"/>
        <v>7</v>
      </c>
      <c r="K21" s="8">
        <f t="shared" si="10"/>
        <v>0.875</v>
      </c>
      <c r="L21" s="7" t="e">
        <f t="shared" si="11"/>
        <v>#VALUE!</v>
      </c>
      <c r="M21" s="7" t="e">
        <f t="shared" si="12"/>
        <v>#VALUE!</v>
      </c>
      <c r="N21" s="8" t="e">
        <f t="shared" si="13"/>
        <v>#VALUE!</v>
      </c>
      <c r="O21" s="7">
        <f t="shared" si="14"/>
        <v>8</v>
      </c>
      <c r="P21" s="7">
        <f t="shared" si="15"/>
        <v>7</v>
      </c>
      <c r="Q21" s="8">
        <f t="shared" si="16"/>
        <v>0.875</v>
      </c>
      <c r="R21" s="67"/>
      <c r="S21" s="67"/>
      <c r="T21" s="67"/>
      <c r="U21" s="58"/>
    </row>
    <row r="22" spans="1:21" x14ac:dyDescent="0.2">
      <c r="A22" s="4">
        <f>'Data Entry Template'!B7</f>
        <v>738317</v>
      </c>
      <c r="B22" s="2">
        <f>'Data Entry Template'!C7</f>
        <v>727</v>
      </c>
      <c r="C22" s="2">
        <f xml:space="preserve"> 'Data Entry Template'!N7</f>
        <v>0</v>
      </c>
      <c r="D22" s="2" t="str">
        <f xml:space="preserve"> 'Data Entry Template'!O7</f>
        <v>Nil</v>
      </c>
      <c r="E22" s="2">
        <f>'Data Entry Template'!P7</f>
        <v>0</v>
      </c>
      <c r="F22" s="3">
        <f>'Data Entry Template'!Z7</f>
        <v>10</v>
      </c>
      <c r="G22" s="3">
        <f>'Data Entry Template'!AB7</f>
        <v>10</v>
      </c>
      <c r="H22" s="3">
        <f xml:space="preserve"> 'Data Entry Template'!AB7</f>
        <v>10</v>
      </c>
      <c r="I22" s="7">
        <f t="shared" si="9"/>
        <v>10</v>
      </c>
      <c r="J22" s="7">
        <f t="shared" si="5"/>
        <v>10</v>
      </c>
      <c r="K22" s="8">
        <f t="shared" si="10"/>
        <v>1</v>
      </c>
      <c r="L22" s="7" t="e">
        <f t="shared" si="11"/>
        <v>#VALUE!</v>
      </c>
      <c r="M22" s="7" t="e">
        <f t="shared" si="12"/>
        <v>#VALUE!</v>
      </c>
      <c r="N22" s="8" t="e">
        <f t="shared" si="13"/>
        <v>#VALUE!</v>
      </c>
      <c r="O22" s="7">
        <f t="shared" si="14"/>
        <v>10</v>
      </c>
      <c r="P22" s="7">
        <f t="shared" si="15"/>
        <v>10</v>
      </c>
      <c r="Q22" s="8">
        <f t="shared" si="16"/>
        <v>1</v>
      </c>
      <c r="R22" s="67"/>
      <c r="S22" s="67"/>
      <c r="T22" s="67"/>
      <c r="U22" s="58"/>
    </row>
    <row r="23" spans="1:21" x14ac:dyDescent="0.2">
      <c r="A23" s="4">
        <f>'Data Entry Template'!B14</f>
        <v>738317</v>
      </c>
      <c r="B23" s="2">
        <f>'Data Entry Template'!C14</f>
        <v>3811</v>
      </c>
      <c r="C23" s="2">
        <f xml:space="preserve"> 'Data Entry Template'!N14</f>
        <v>0</v>
      </c>
      <c r="D23" s="2" t="str">
        <f xml:space="preserve"> 'Data Entry Template'!O14</f>
        <v>Nil</v>
      </c>
      <c r="E23" s="2">
        <f>'Data Entry Template'!P14</f>
        <v>0</v>
      </c>
      <c r="F23" s="3">
        <f>'Data Entry Template'!Z14</f>
        <v>10</v>
      </c>
      <c r="G23" s="3">
        <f>'Data Entry Template'!AB14</f>
        <v>10</v>
      </c>
      <c r="H23" s="3">
        <f xml:space="preserve"> 'Data Entry Template'!AB14</f>
        <v>10</v>
      </c>
      <c r="I23" s="7">
        <f t="shared" si="9"/>
        <v>10</v>
      </c>
      <c r="J23" s="7">
        <f t="shared" si="5"/>
        <v>10</v>
      </c>
      <c r="K23" s="8">
        <f t="shared" si="10"/>
        <v>1</v>
      </c>
      <c r="L23" s="7" t="e">
        <f t="shared" si="11"/>
        <v>#VALUE!</v>
      </c>
      <c r="M23" s="7" t="e">
        <f t="shared" si="12"/>
        <v>#VALUE!</v>
      </c>
      <c r="N23" s="8" t="e">
        <f t="shared" si="13"/>
        <v>#VALUE!</v>
      </c>
      <c r="O23" s="7">
        <f t="shared" si="14"/>
        <v>10</v>
      </c>
      <c r="P23" s="7">
        <f t="shared" si="15"/>
        <v>10</v>
      </c>
      <c r="Q23" s="8">
        <f t="shared" si="16"/>
        <v>1</v>
      </c>
      <c r="R23" s="67"/>
      <c r="S23" s="67"/>
      <c r="T23" s="67"/>
      <c r="U23" s="58"/>
    </row>
    <row r="24" spans="1:21" x14ac:dyDescent="0.2">
      <c r="A24" s="4">
        <f>'Data Entry Template'!B5</f>
        <v>738317</v>
      </c>
      <c r="B24" s="2">
        <f>'Data Entry Template'!C5</f>
        <v>2068</v>
      </c>
      <c r="C24" s="2">
        <f xml:space="preserve"> 'Data Entry Template'!N5</f>
        <v>5</v>
      </c>
      <c r="D24" s="2" t="str">
        <f xml:space="preserve"> 'Data Entry Template'!O5</f>
        <v>Nil</v>
      </c>
      <c r="E24" s="2">
        <f>'Data Entry Template'!P5</f>
        <v>1</v>
      </c>
      <c r="F24" s="3">
        <f>'Data Entry Template'!Z5</f>
        <v>10</v>
      </c>
      <c r="G24" s="3">
        <f>'Data Entry Template'!AB5</f>
        <v>9</v>
      </c>
      <c r="H24" s="3">
        <f xml:space="preserve"> 'Data Entry Template'!AB5</f>
        <v>9</v>
      </c>
      <c r="I24" s="7">
        <f t="shared" si="9"/>
        <v>5</v>
      </c>
      <c r="J24" s="7">
        <f t="shared" si="5"/>
        <v>5</v>
      </c>
      <c r="K24" s="8">
        <f t="shared" si="10"/>
        <v>1</v>
      </c>
      <c r="L24" s="7" t="e">
        <f t="shared" si="11"/>
        <v>#VALUE!</v>
      </c>
      <c r="M24" s="7" t="e">
        <f t="shared" si="12"/>
        <v>#VALUE!</v>
      </c>
      <c r="N24" s="8" t="e">
        <f t="shared" si="13"/>
        <v>#VALUE!</v>
      </c>
      <c r="O24" s="7">
        <f t="shared" si="14"/>
        <v>9</v>
      </c>
      <c r="P24" s="7">
        <f t="shared" si="15"/>
        <v>8</v>
      </c>
      <c r="Q24" s="8">
        <f t="shared" si="16"/>
        <v>0.88888888888888884</v>
      </c>
      <c r="R24" s="67"/>
      <c r="S24" s="67"/>
      <c r="T24" s="67"/>
      <c r="U24" s="58"/>
    </row>
  </sheetData>
  <autoFilter ref="A2:H11" xr:uid="{F4D25860-3D66-DC4E-B1A6-D0F90C350D48}">
    <sortState xmlns:xlrd2="http://schemas.microsoft.com/office/spreadsheetml/2017/richdata2" ref="A3:H28">
      <sortCondition ref="D2:D28"/>
    </sortState>
  </autoFilter>
  <mergeCells count="7">
    <mergeCell ref="U3:U24"/>
    <mergeCell ref="A1:E1"/>
    <mergeCell ref="F1:H1"/>
    <mergeCell ref="I1:U1"/>
    <mergeCell ref="R3:R24"/>
    <mergeCell ref="S3:S24"/>
    <mergeCell ref="T3:T24"/>
  </mergeCells>
  <dataValidations count="1">
    <dataValidation type="whole" allowBlank="1" showInputMessage="1" showErrorMessage="1" sqref="C3:H24" xr:uid="{6E23F410-BC62-CC43-B728-59E6804DBA02}">
      <formula1>0</formula1>
      <formula2>10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939C-E345-8647-B194-FDFAD10BDD5D}">
  <dimension ref="A1:R30"/>
  <sheetViews>
    <sheetView zoomScaleNormal="100" workbookViewId="0">
      <selection activeCell="A30" sqref="A4:A30"/>
    </sheetView>
  </sheetViews>
  <sheetFormatPr baseColWidth="10" defaultRowHeight="16" x14ac:dyDescent="0.2"/>
  <cols>
    <col min="1" max="1" width="14.33203125" bestFit="1" customWidth="1"/>
    <col min="2" max="2" width="12.1640625" customWidth="1"/>
    <col min="3" max="3" width="15.5" bestFit="1" customWidth="1"/>
    <col min="4" max="4" width="12.5" customWidth="1"/>
    <col min="5" max="5" width="15.33203125" customWidth="1"/>
    <col min="7" max="7" width="14.33203125" bestFit="1" customWidth="1"/>
  </cols>
  <sheetData>
    <row r="1" spans="1:18" x14ac:dyDescent="0.2">
      <c r="A1" s="71" t="s">
        <v>78</v>
      </c>
      <c r="B1" s="71"/>
      <c r="C1" s="72" t="s">
        <v>79</v>
      </c>
      <c r="D1" s="73"/>
      <c r="E1" s="73"/>
      <c r="G1" s="23" t="s">
        <v>71</v>
      </c>
      <c r="H1" s="68" t="s">
        <v>38</v>
      </c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x14ac:dyDescent="0.2">
      <c r="A2" s="71"/>
      <c r="B2" s="71"/>
      <c r="C2" s="72"/>
      <c r="D2" s="65"/>
      <c r="E2" s="65"/>
      <c r="G2" s="74" t="s">
        <v>72</v>
      </c>
      <c r="H2" s="22">
        <v>-5</v>
      </c>
      <c r="I2" s="22">
        <v>-4</v>
      </c>
      <c r="J2" s="22">
        <v>-3</v>
      </c>
      <c r="K2" s="22">
        <v>-2</v>
      </c>
      <c r="L2" s="22">
        <v>-1</v>
      </c>
      <c r="M2" s="22">
        <v>0</v>
      </c>
      <c r="N2" s="22">
        <v>1</v>
      </c>
      <c r="O2" s="22">
        <v>2</v>
      </c>
      <c r="P2" s="22">
        <v>3</v>
      </c>
      <c r="Q2" s="22">
        <v>4</v>
      </c>
      <c r="R2" s="22">
        <v>5</v>
      </c>
    </row>
    <row r="3" spans="1:18" ht="85" x14ac:dyDescent="0.2">
      <c r="A3" s="5" t="e">
        <f>#REF!</f>
        <v>#REF!</v>
      </c>
      <c r="B3" s="5" t="e">
        <f>#REF!</f>
        <v>#REF!</v>
      </c>
      <c r="C3" s="5" t="e">
        <f>#REF!</f>
        <v>#REF!</v>
      </c>
      <c r="D3" s="5" t="s">
        <v>41</v>
      </c>
      <c r="E3" s="5" t="s">
        <v>42</v>
      </c>
      <c r="G3" s="74"/>
      <c r="H3" s="75" t="s">
        <v>39</v>
      </c>
      <c r="I3" s="76"/>
      <c r="J3" s="25"/>
      <c r="K3" s="25"/>
      <c r="L3" s="25"/>
      <c r="M3" s="25"/>
      <c r="N3" s="25"/>
      <c r="O3" s="25"/>
      <c r="P3" s="25"/>
      <c r="Q3" s="76" t="s">
        <v>40</v>
      </c>
      <c r="R3" s="77"/>
    </row>
    <row r="4" spans="1:18" ht="51" x14ac:dyDescent="0.2">
      <c r="A4" s="4">
        <f xml:space="preserve"> 'Data Entry Template'!B5</f>
        <v>738317</v>
      </c>
      <c r="B4" s="2">
        <f xml:space="preserve"> 'Data Entry Template'!C5</f>
        <v>2068</v>
      </c>
      <c r="C4" s="3">
        <f xml:space="preserve"> 'Data Entry Template'!AC5</f>
        <v>5</v>
      </c>
      <c r="D4" s="10">
        <f>SUM(C4/5)</f>
        <v>1</v>
      </c>
      <c r="E4" s="57">
        <f>AVERAGE(D4:D30)</f>
        <v>0.80740740740740757</v>
      </c>
      <c r="G4" s="24" t="s">
        <v>73</v>
      </c>
      <c r="H4" s="26">
        <v>-1</v>
      </c>
      <c r="I4" s="26">
        <v>-0.8</v>
      </c>
      <c r="J4" s="26">
        <v>-0.6</v>
      </c>
      <c r="K4" s="26">
        <v>-0.4</v>
      </c>
      <c r="L4" s="26">
        <v>-0.2</v>
      </c>
      <c r="M4" s="26">
        <v>0</v>
      </c>
      <c r="N4" s="26">
        <v>0.2</v>
      </c>
      <c r="O4" s="26">
        <v>0.4</v>
      </c>
      <c r="P4" s="26">
        <v>0.6</v>
      </c>
      <c r="Q4" s="26">
        <v>0.8</v>
      </c>
      <c r="R4" s="26">
        <v>1</v>
      </c>
    </row>
    <row r="5" spans="1:18" x14ac:dyDescent="0.2">
      <c r="A5" s="4">
        <f xml:space="preserve"> 'Data Entry Template'!B6</f>
        <v>738317</v>
      </c>
      <c r="B5" s="2">
        <f xml:space="preserve"> 'Data Entry Template'!C6</f>
        <v>3922</v>
      </c>
      <c r="C5" s="3">
        <f xml:space="preserve"> 'Data Entry Template'!AC6</f>
        <v>4</v>
      </c>
      <c r="D5" s="10">
        <f t="shared" ref="D5:D30" si="0">SUM(C5/5)</f>
        <v>0.8</v>
      </c>
      <c r="E5" s="58"/>
    </row>
    <row r="6" spans="1:18" x14ac:dyDescent="0.2">
      <c r="A6" s="4">
        <f xml:space="preserve"> 'Data Entry Template'!B7</f>
        <v>738317</v>
      </c>
      <c r="B6" s="2">
        <f xml:space="preserve"> 'Data Entry Template'!C7</f>
        <v>727</v>
      </c>
      <c r="C6" s="3">
        <f xml:space="preserve"> 'Data Entry Template'!AC7</f>
        <v>4</v>
      </c>
      <c r="D6" s="10">
        <f t="shared" si="0"/>
        <v>0.8</v>
      </c>
      <c r="E6" s="58"/>
    </row>
    <row r="7" spans="1:18" x14ac:dyDescent="0.2">
      <c r="A7" s="4">
        <f xml:space="preserve"> 'Data Entry Template'!B8</f>
        <v>738317</v>
      </c>
      <c r="B7" s="2">
        <f xml:space="preserve"> 'Data Entry Template'!C8</f>
        <v>1568</v>
      </c>
      <c r="C7" s="3">
        <f xml:space="preserve"> 'Data Entry Template'!AC8</f>
        <v>5</v>
      </c>
      <c r="D7" s="10">
        <f t="shared" si="0"/>
        <v>1</v>
      </c>
      <c r="E7" s="58"/>
    </row>
    <row r="8" spans="1:18" x14ac:dyDescent="0.2">
      <c r="A8" s="4">
        <f xml:space="preserve"> 'Data Entry Template'!B9</f>
        <v>738317</v>
      </c>
      <c r="B8" s="2">
        <f xml:space="preserve"> 'Data Entry Template'!C9</f>
        <v>2852</v>
      </c>
      <c r="C8" s="3">
        <f xml:space="preserve"> 'Data Entry Template'!AC9</f>
        <v>3</v>
      </c>
      <c r="D8" s="10">
        <f t="shared" si="0"/>
        <v>0.6</v>
      </c>
      <c r="E8" s="58"/>
    </row>
    <row r="9" spans="1:18" x14ac:dyDescent="0.2">
      <c r="A9" s="4">
        <f xml:space="preserve"> 'Data Entry Template'!B10</f>
        <v>738317</v>
      </c>
      <c r="B9" s="2">
        <f xml:space="preserve"> 'Data Entry Template'!C10</f>
        <v>3153</v>
      </c>
      <c r="C9" s="3">
        <f xml:space="preserve"> 'Data Entry Template'!AC10</f>
        <v>4</v>
      </c>
      <c r="D9" s="10">
        <f t="shared" si="0"/>
        <v>0.8</v>
      </c>
      <c r="E9" s="58"/>
    </row>
    <row r="10" spans="1:18" x14ac:dyDescent="0.2">
      <c r="A10" s="4">
        <f xml:space="preserve"> 'Data Entry Template'!B11</f>
        <v>738317</v>
      </c>
      <c r="B10" s="2">
        <f xml:space="preserve"> 'Data Entry Template'!C11</f>
        <v>3967</v>
      </c>
      <c r="C10" s="3">
        <f xml:space="preserve"> 'Data Entry Template'!AC11</f>
        <v>2</v>
      </c>
      <c r="D10" s="10">
        <f t="shared" si="0"/>
        <v>0.4</v>
      </c>
      <c r="E10" s="58"/>
    </row>
    <row r="11" spans="1:18" x14ac:dyDescent="0.2">
      <c r="A11" s="4">
        <f xml:space="preserve"> 'Data Entry Template'!B12</f>
        <v>738317</v>
      </c>
      <c r="B11" s="2">
        <f xml:space="preserve"> 'Data Entry Template'!C12</f>
        <v>3128</v>
      </c>
      <c r="C11" s="3">
        <f xml:space="preserve"> 'Data Entry Template'!AC12</f>
        <v>4</v>
      </c>
      <c r="D11" s="10">
        <f t="shared" si="0"/>
        <v>0.8</v>
      </c>
      <c r="E11" s="58"/>
    </row>
    <row r="12" spans="1:18" x14ac:dyDescent="0.2">
      <c r="A12" s="4">
        <f xml:space="preserve"> 'Data Entry Template'!B13</f>
        <v>738317</v>
      </c>
      <c r="B12" s="2">
        <f xml:space="preserve"> 'Data Entry Template'!C13</f>
        <v>2855</v>
      </c>
      <c r="C12" s="3">
        <f xml:space="preserve"> 'Data Entry Template'!AC13</f>
        <v>5</v>
      </c>
      <c r="D12" s="10">
        <f t="shared" si="0"/>
        <v>1</v>
      </c>
      <c r="E12" s="58"/>
    </row>
    <row r="13" spans="1:18" x14ac:dyDescent="0.2">
      <c r="A13" s="4">
        <f xml:space="preserve"> 'Data Entry Template'!B14</f>
        <v>738317</v>
      </c>
      <c r="B13" s="2">
        <f xml:space="preserve"> 'Data Entry Template'!C14</f>
        <v>3811</v>
      </c>
      <c r="C13" s="3">
        <f xml:space="preserve"> 'Data Entry Template'!AC14</f>
        <v>5</v>
      </c>
      <c r="D13" s="10">
        <f t="shared" si="0"/>
        <v>1</v>
      </c>
      <c r="E13" s="58"/>
    </row>
    <row r="14" spans="1:18" x14ac:dyDescent="0.2">
      <c r="A14" s="4">
        <f xml:space="preserve"> 'Data Entry Template'!B15</f>
        <v>738317</v>
      </c>
      <c r="B14" s="2">
        <f xml:space="preserve"> 'Data Entry Template'!C15</f>
        <v>4167</v>
      </c>
      <c r="C14" s="3">
        <f xml:space="preserve"> 'Data Entry Template'!AC15</f>
        <v>5</v>
      </c>
      <c r="D14" s="10">
        <f t="shared" si="0"/>
        <v>1</v>
      </c>
      <c r="E14" s="58"/>
    </row>
    <row r="15" spans="1:18" x14ac:dyDescent="0.2">
      <c r="A15" s="4">
        <f xml:space="preserve"> 'Data Entry Template'!B16</f>
        <v>738317</v>
      </c>
      <c r="B15" s="2">
        <f xml:space="preserve"> 'Data Entry Template'!C16</f>
        <v>4226</v>
      </c>
      <c r="C15" s="3">
        <f xml:space="preserve"> 'Data Entry Template'!AC16</f>
        <v>5</v>
      </c>
      <c r="D15" s="10">
        <f t="shared" si="0"/>
        <v>1</v>
      </c>
      <c r="E15" s="58"/>
    </row>
    <row r="16" spans="1:18" s="6" customFormat="1" x14ac:dyDescent="0.2">
      <c r="A16" s="4">
        <f xml:space="preserve"> 'Data Entry Template'!B17</f>
        <v>738317</v>
      </c>
      <c r="B16" s="2">
        <f xml:space="preserve"> 'Data Entry Template'!C17</f>
        <v>2592</v>
      </c>
      <c r="C16" s="3">
        <f xml:space="preserve"> 'Data Entry Template'!AC17</f>
        <v>4</v>
      </c>
      <c r="D16" s="10">
        <f t="shared" si="0"/>
        <v>0.8</v>
      </c>
      <c r="E16" s="58"/>
    </row>
    <row r="17" spans="1:5" s="6" customFormat="1" x14ac:dyDescent="0.2">
      <c r="A17" s="4">
        <f xml:space="preserve"> 'Data Entry Template'!B18</f>
        <v>738317</v>
      </c>
      <c r="B17" s="2">
        <f xml:space="preserve"> 'Data Entry Template'!C18</f>
        <v>3299</v>
      </c>
      <c r="C17" s="3">
        <f xml:space="preserve"> 'Data Entry Template'!AC18</f>
        <v>4</v>
      </c>
      <c r="D17" s="10">
        <f t="shared" si="0"/>
        <v>0.8</v>
      </c>
      <c r="E17" s="58"/>
    </row>
    <row r="18" spans="1:5" s="6" customFormat="1" x14ac:dyDescent="0.2">
      <c r="A18" s="4">
        <f xml:space="preserve"> 'Data Entry Template'!B19</f>
        <v>738317</v>
      </c>
      <c r="B18" s="2">
        <f xml:space="preserve"> 'Data Entry Template'!C19</f>
        <v>3176</v>
      </c>
      <c r="C18" s="3">
        <f xml:space="preserve"> 'Data Entry Template'!AC19</f>
        <v>5</v>
      </c>
      <c r="D18" s="10">
        <f t="shared" si="0"/>
        <v>1</v>
      </c>
      <c r="E18" s="58"/>
    </row>
    <row r="19" spans="1:5" s="6" customFormat="1" x14ac:dyDescent="0.2">
      <c r="A19" s="4">
        <f xml:space="preserve"> 'Data Entry Template'!B20</f>
        <v>738317</v>
      </c>
      <c r="B19" s="2">
        <f xml:space="preserve"> 'Data Entry Template'!C20</f>
        <v>3195</v>
      </c>
      <c r="C19" s="3">
        <f xml:space="preserve"> 'Data Entry Template'!AC20</f>
        <v>4</v>
      </c>
      <c r="D19" s="10">
        <f t="shared" si="0"/>
        <v>0.8</v>
      </c>
      <c r="E19" s="58"/>
    </row>
    <row r="20" spans="1:5" x14ac:dyDescent="0.2">
      <c r="A20" s="4">
        <f xml:space="preserve"> 'Data Entry Template'!B21</f>
        <v>738317</v>
      </c>
      <c r="B20" s="2">
        <f xml:space="preserve"> 'Data Entry Template'!C21</f>
        <v>4870</v>
      </c>
      <c r="C20" s="3">
        <f xml:space="preserve"> 'Data Entry Template'!AC21</f>
        <v>4</v>
      </c>
      <c r="D20" s="10">
        <f t="shared" si="0"/>
        <v>0.8</v>
      </c>
      <c r="E20" s="58"/>
    </row>
    <row r="21" spans="1:5" x14ac:dyDescent="0.2">
      <c r="A21" s="4">
        <f xml:space="preserve"> 'Data Entry Template'!B22</f>
        <v>738317</v>
      </c>
      <c r="B21" s="2">
        <f xml:space="preserve"> 'Data Entry Template'!C22</f>
        <v>2757</v>
      </c>
      <c r="C21" s="3">
        <f xml:space="preserve"> 'Data Entry Template'!AC22</f>
        <v>5</v>
      </c>
      <c r="D21" s="10">
        <f t="shared" si="0"/>
        <v>1</v>
      </c>
      <c r="E21" s="58"/>
    </row>
    <row r="22" spans="1:5" x14ac:dyDescent="0.2">
      <c r="A22" s="4">
        <f xml:space="preserve"> 'Data Entry Template'!B23</f>
        <v>738317</v>
      </c>
      <c r="B22" s="2">
        <f xml:space="preserve"> 'Data Entry Template'!C23</f>
        <v>3747</v>
      </c>
      <c r="C22" s="3">
        <f xml:space="preserve"> 'Data Entry Template'!AC23</f>
        <v>5</v>
      </c>
      <c r="D22" s="10">
        <f t="shared" si="0"/>
        <v>1</v>
      </c>
      <c r="E22" s="58"/>
    </row>
    <row r="23" spans="1:5" x14ac:dyDescent="0.2">
      <c r="A23" s="4">
        <f xml:space="preserve"> 'Data Entry Template'!B24</f>
        <v>738317</v>
      </c>
      <c r="B23" s="2">
        <f xml:space="preserve"> 'Data Entry Template'!C24</f>
        <v>1887</v>
      </c>
      <c r="C23" s="3">
        <f xml:space="preserve"> 'Data Entry Template'!AC24</f>
        <v>4</v>
      </c>
      <c r="D23" s="10">
        <f t="shared" si="0"/>
        <v>0.8</v>
      </c>
      <c r="E23" s="58"/>
    </row>
    <row r="24" spans="1:5" x14ac:dyDescent="0.2">
      <c r="A24" s="4">
        <f xml:space="preserve"> 'Data Entry Template'!B25</f>
        <v>738317</v>
      </c>
      <c r="B24" s="2">
        <f xml:space="preserve"> 'Data Entry Template'!C25</f>
        <v>223</v>
      </c>
      <c r="C24" s="3">
        <f xml:space="preserve"> 'Data Entry Template'!AC25</f>
        <v>4</v>
      </c>
      <c r="D24" s="10">
        <f t="shared" si="0"/>
        <v>0.8</v>
      </c>
      <c r="E24" s="58"/>
    </row>
    <row r="25" spans="1:5" x14ac:dyDescent="0.2">
      <c r="A25" s="4">
        <f xml:space="preserve"> 'Data Entry Template'!B26</f>
        <v>738317</v>
      </c>
      <c r="B25" s="2">
        <f xml:space="preserve"> 'Data Entry Template'!C26</f>
        <v>3484</v>
      </c>
      <c r="C25" s="3">
        <f xml:space="preserve"> 'Data Entry Template'!AC26</f>
        <v>0</v>
      </c>
      <c r="D25" s="10">
        <f t="shared" si="0"/>
        <v>0</v>
      </c>
      <c r="E25" s="58"/>
    </row>
    <row r="26" spans="1:5" x14ac:dyDescent="0.2">
      <c r="A26" s="4">
        <f xml:space="preserve"> 'Data Entry Template'!B27</f>
        <v>738317</v>
      </c>
      <c r="B26" s="2">
        <f xml:space="preserve"> 'Data Entry Template'!C27</f>
        <v>3323</v>
      </c>
      <c r="C26" s="3">
        <f xml:space="preserve"> 'Data Entry Template'!AC27</f>
        <v>5</v>
      </c>
      <c r="D26" s="10">
        <f t="shared" si="0"/>
        <v>1</v>
      </c>
      <c r="E26" s="58"/>
    </row>
    <row r="27" spans="1:5" x14ac:dyDescent="0.2">
      <c r="A27" s="4">
        <f xml:space="preserve"> 'Data Entry Template'!B28</f>
        <v>738317</v>
      </c>
      <c r="B27" s="2">
        <f xml:space="preserve"> 'Data Entry Template'!C28</f>
        <v>544</v>
      </c>
      <c r="C27" s="3">
        <f xml:space="preserve"> 'Data Entry Template'!AC28</f>
        <v>5</v>
      </c>
      <c r="D27" s="10">
        <f t="shared" si="0"/>
        <v>1</v>
      </c>
      <c r="E27" s="58"/>
    </row>
    <row r="28" spans="1:5" x14ac:dyDescent="0.2">
      <c r="A28" s="4">
        <f xml:space="preserve"> 'Data Entry Template'!B29</f>
        <v>738317</v>
      </c>
      <c r="B28" s="2">
        <f xml:space="preserve"> 'Data Entry Template'!C29</f>
        <v>2972</v>
      </c>
      <c r="C28" s="3">
        <f xml:space="preserve"> 'Data Entry Template'!AC29</f>
        <v>4</v>
      </c>
      <c r="D28" s="10">
        <f t="shared" si="0"/>
        <v>0.8</v>
      </c>
      <c r="E28" s="58"/>
    </row>
    <row r="29" spans="1:5" x14ac:dyDescent="0.2">
      <c r="A29" s="4">
        <f xml:space="preserve"> 'Data Entry Template'!B30</f>
        <v>738317</v>
      </c>
      <c r="B29" s="2">
        <f xml:space="preserve"> 'Data Entry Template'!C30</f>
        <v>4617</v>
      </c>
      <c r="C29" s="3">
        <f xml:space="preserve"> 'Data Entry Template'!AC30</f>
        <v>5</v>
      </c>
      <c r="D29" s="10">
        <f t="shared" si="0"/>
        <v>1</v>
      </c>
      <c r="E29" s="58"/>
    </row>
    <row r="30" spans="1:5" x14ac:dyDescent="0.2">
      <c r="A30" s="4">
        <f xml:space="preserve"> 'Data Entry Template'!B31</f>
        <v>738317</v>
      </c>
      <c r="B30" s="2">
        <f xml:space="preserve"> 'Data Entry Template'!C31</f>
        <v>4508</v>
      </c>
      <c r="C30" s="3">
        <f xml:space="preserve"> 'Data Entry Template'!AC31</f>
        <v>0</v>
      </c>
      <c r="D30" s="10">
        <f t="shared" si="0"/>
        <v>0</v>
      </c>
      <c r="E30" s="58"/>
    </row>
  </sheetData>
  <mergeCells count="9">
    <mergeCell ref="E4:E30"/>
    <mergeCell ref="H1:R1"/>
    <mergeCell ref="A1:B2"/>
    <mergeCell ref="C1:C2"/>
    <mergeCell ref="D1:D2"/>
    <mergeCell ref="E1:E2"/>
    <mergeCell ref="G2:G3"/>
    <mergeCell ref="H3:I3"/>
    <mergeCell ref="Q3:R3"/>
  </mergeCells>
  <dataValidations count="1">
    <dataValidation type="whole" allowBlank="1" showInputMessage="1" showErrorMessage="1" sqref="C4:C30" xr:uid="{8A2257C3-82A3-8E41-BE2C-05E7341FB34A}">
      <formula1>-5</formula1>
      <formula2>5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6AF3-4CBD-9644-967D-B0BC3737F033}">
  <dimension ref="A1:O29"/>
  <sheetViews>
    <sheetView topLeftCell="A3" workbookViewId="0">
      <selection activeCell="A29" sqref="A4:A29"/>
    </sheetView>
  </sheetViews>
  <sheetFormatPr baseColWidth="10" defaultRowHeight="16" x14ac:dyDescent="0.2"/>
  <cols>
    <col min="3" max="3" width="15.5" bestFit="1" customWidth="1"/>
    <col min="4" max="4" width="14.1640625" bestFit="1" customWidth="1"/>
    <col min="8" max="9" width="11.6640625" bestFit="1" customWidth="1"/>
    <col min="10" max="10" width="21.33203125" customWidth="1"/>
  </cols>
  <sheetData>
    <row r="1" spans="1:15" x14ac:dyDescent="0.2">
      <c r="A1" s="60" t="s">
        <v>78</v>
      </c>
      <c r="B1" s="60"/>
      <c r="C1" s="21" t="s">
        <v>79</v>
      </c>
      <c r="D1" s="1"/>
      <c r="E1" s="1"/>
      <c r="F1" s="1"/>
      <c r="G1" s="1"/>
      <c r="H1" s="1"/>
      <c r="I1" s="1"/>
      <c r="J1" s="1"/>
    </row>
    <row r="2" spans="1:15" s="6" customFormat="1" ht="68" x14ac:dyDescent="0.2">
      <c r="A2" s="5" t="e">
        <f>#REF!</f>
        <v>#REF!</v>
      </c>
      <c r="B2" s="5" t="e">
        <f>#REF!</f>
        <v>#REF!</v>
      </c>
      <c r="C2" s="5" t="e">
        <f>#REF!</f>
        <v>#REF!</v>
      </c>
      <c r="D2" s="11" t="s">
        <v>50</v>
      </c>
      <c r="E2" s="11" t="s">
        <v>51</v>
      </c>
      <c r="F2" s="11" t="s">
        <v>52</v>
      </c>
      <c r="G2" s="11" t="s">
        <v>53</v>
      </c>
      <c r="H2" s="11" t="s">
        <v>54</v>
      </c>
      <c r="I2" s="11" t="s">
        <v>55</v>
      </c>
      <c r="J2" s="12" t="s">
        <v>90</v>
      </c>
      <c r="L2" s="80" t="s">
        <v>74</v>
      </c>
      <c r="M2" s="81" t="s">
        <v>49</v>
      </c>
      <c r="N2" s="81"/>
      <c r="O2" s="81"/>
    </row>
    <row r="3" spans="1:15" x14ac:dyDescent="0.2">
      <c r="A3" s="4">
        <f xml:space="preserve"> 'Data Entry Template'!B5</f>
        <v>738317</v>
      </c>
      <c r="B3" s="2">
        <f xml:space="preserve"> 'Data Entry Template'!C5</f>
        <v>2068</v>
      </c>
      <c r="C3" s="3">
        <f xml:space="preserve"> 'Data Entry Template'!AD5</f>
        <v>10</v>
      </c>
      <c r="D3" s="78">
        <f>COUNT(C3:C29)</f>
        <v>27</v>
      </c>
      <c r="E3" s="78">
        <f>COUNTIF(C3:C29,10)+COUNTIF(C3:C29,9)</f>
        <v>21</v>
      </c>
      <c r="F3" s="78">
        <f>COUNTIF(C3:C29,8)+COUNTIF(C3:C29,7)</f>
        <v>3</v>
      </c>
      <c r="G3" s="78">
        <f>COUNTIF(C3:C29,0)+COUNTIF(C3:C29,1)+COUNTIF(C3:C29,2)+COUNTIF(C3:C29,3)+COUNTIF(C3:C29,4)+COUNTIF(C3:C29,5)+COUNTIF(C3:C29,6)</f>
        <v>3</v>
      </c>
      <c r="H3" s="82">
        <f>SUM(E3/D3)</f>
        <v>0.77777777777777779</v>
      </c>
      <c r="I3" s="82">
        <f>SUM(G3/D3)</f>
        <v>0.1111111111111111</v>
      </c>
      <c r="J3" s="57">
        <f>SUM(H3-I3)</f>
        <v>0.66666666666666674</v>
      </c>
      <c r="L3" s="80"/>
      <c r="M3" s="38" t="s">
        <v>43</v>
      </c>
      <c r="N3" s="81" t="s">
        <v>44</v>
      </c>
      <c r="O3" s="81"/>
    </row>
    <row r="4" spans="1:15" x14ac:dyDescent="0.2">
      <c r="A4" s="4">
        <f xml:space="preserve"> 'Data Entry Template'!B6</f>
        <v>738317</v>
      </c>
      <c r="B4" s="2">
        <f xml:space="preserve"> 'Data Entry Template'!C6</f>
        <v>3922</v>
      </c>
      <c r="C4" s="3">
        <f xml:space="preserve"> 'Data Entry Template'!AD6</f>
        <v>10</v>
      </c>
      <c r="D4" s="79"/>
      <c r="E4" s="79"/>
      <c r="F4" s="79"/>
      <c r="G4" s="79"/>
      <c r="H4" s="83"/>
      <c r="I4" s="83"/>
      <c r="J4" s="58"/>
      <c r="L4" s="80"/>
      <c r="M4" s="38" t="s">
        <v>45</v>
      </c>
      <c r="N4" s="81" t="s">
        <v>46</v>
      </c>
      <c r="O4" s="81"/>
    </row>
    <row r="5" spans="1:15" x14ac:dyDescent="0.2">
      <c r="A5" s="4">
        <f xml:space="preserve"> 'Data Entry Template'!B7</f>
        <v>738317</v>
      </c>
      <c r="B5" s="2">
        <f xml:space="preserve"> 'Data Entry Template'!C7</f>
        <v>727</v>
      </c>
      <c r="C5" s="3">
        <f xml:space="preserve"> 'Data Entry Template'!AD7</f>
        <v>9</v>
      </c>
      <c r="D5" s="79"/>
      <c r="E5" s="79"/>
      <c r="F5" s="79"/>
      <c r="G5" s="79"/>
      <c r="H5" s="83"/>
      <c r="I5" s="83"/>
      <c r="J5" s="58"/>
      <c r="L5" s="80"/>
      <c r="M5" s="38" t="s">
        <v>47</v>
      </c>
      <c r="N5" s="81" t="s">
        <v>48</v>
      </c>
      <c r="O5" s="81"/>
    </row>
    <row r="6" spans="1:15" x14ac:dyDescent="0.2">
      <c r="A6" s="4">
        <f xml:space="preserve"> 'Data Entry Template'!B8</f>
        <v>738317</v>
      </c>
      <c r="B6" s="2">
        <f xml:space="preserve"> 'Data Entry Template'!C8</f>
        <v>1568</v>
      </c>
      <c r="C6" s="3">
        <f xml:space="preserve"> 'Data Entry Template'!AD8</f>
        <v>10</v>
      </c>
      <c r="D6" s="79"/>
      <c r="E6" s="79"/>
      <c r="F6" s="79"/>
      <c r="G6" s="79"/>
      <c r="H6" s="83"/>
      <c r="I6" s="83"/>
      <c r="J6" s="58"/>
    </row>
    <row r="7" spans="1:15" x14ac:dyDescent="0.2">
      <c r="A7" s="4">
        <f xml:space="preserve"> 'Data Entry Template'!B9</f>
        <v>738317</v>
      </c>
      <c r="B7" s="2">
        <f xml:space="preserve"> 'Data Entry Template'!C9</f>
        <v>2852</v>
      </c>
      <c r="C7" s="3">
        <f xml:space="preserve"> 'Data Entry Template'!AD9</f>
        <v>9</v>
      </c>
      <c r="D7" s="79"/>
      <c r="E7" s="79"/>
      <c r="F7" s="79"/>
      <c r="G7" s="79"/>
      <c r="H7" s="83"/>
      <c r="I7" s="83"/>
      <c r="J7" s="58"/>
    </row>
    <row r="8" spans="1:15" x14ac:dyDescent="0.2">
      <c r="A8" s="4">
        <f xml:space="preserve"> 'Data Entry Template'!B10</f>
        <v>738317</v>
      </c>
      <c r="B8" s="2">
        <f xml:space="preserve"> 'Data Entry Template'!C10</f>
        <v>3153</v>
      </c>
      <c r="C8" s="3">
        <f xml:space="preserve"> 'Data Entry Template'!AD10</f>
        <v>9</v>
      </c>
      <c r="D8" s="79"/>
      <c r="E8" s="79"/>
      <c r="F8" s="79"/>
      <c r="G8" s="79"/>
      <c r="H8" s="83"/>
      <c r="I8" s="83"/>
      <c r="J8" s="58"/>
    </row>
    <row r="9" spans="1:15" x14ac:dyDescent="0.2">
      <c r="A9" s="4">
        <f xml:space="preserve"> 'Data Entry Template'!B11</f>
        <v>738317</v>
      </c>
      <c r="B9" s="2">
        <f xml:space="preserve"> 'Data Entry Template'!C11</f>
        <v>3967</v>
      </c>
      <c r="C9" s="3">
        <f xml:space="preserve"> 'Data Entry Template'!AD11</f>
        <v>9</v>
      </c>
      <c r="D9" s="79"/>
      <c r="E9" s="79"/>
      <c r="F9" s="79"/>
      <c r="G9" s="79"/>
      <c r="H9" s="83"/>
      <c r="I9" s="83"/>
      <c r="J9" s="58"/>
    </row>
    <row r="10" spans="1:15" x14ac:dyDescent="0.2">
      <c r="A10" s="4">
        <f xml:space="preserve"> 'Data Entry Template'!B12</f>
        <v>738317</v>
      </c>
      <c r="B10" s="2">
        <f xml:space="preserve"> 'Data Entry Template'!C12</f>
        <v>3128</v>
      </c>
      <c r="C10" s="3">
        <f xml:space="preserve"> 'Data Entry Template'!AD12</f>
        <v>9</v>
      </c>
      <c r="D10" s="79"/>
      <c r="E10" s="79"/>
      <c r="F10" s="79"/>
      <c r="G10" s="79"/>
      <c r="H10" s="83"/>
      <c r="I10" s="83"/>
      <c r="J10" s="58"/>
    </row>
    <row r="11" spans="1:15" x14ac:dyDescent="0.2">
      <c r="A11" s="4">
        <f xml:space="preserve"> 'Data Entry Template'!B13</f>
        <v>738317</v>
      </c>
      <c r="B11" s="2">
        <f xml:space="preserve"> 'Data Entry Template'!C13</f>
        <v>2855</v>
      </c>
      <c r="C11" s="3">
        <f xml:space="preserve"> 'Data Entry Template'!AD13</f>
        <v>8</v>
      </c>
      <c r="D11" s="79"/>
      <c r="E11" s="79"/>
      <c r="F11" s="79"/>
      <c r="G11" s="79"/>
      <c r="H11" s="83"/>
      <c r="I11" s="83"/>
      <c r="J11" s="58"/>
    </row>
    <row r="12" spans="1:15" x14ac:dyDescent="0.2">
      <c r="A12" s="4">
        <f xml:space="preserve"> 'Data Entry Template'!B14</f>
        <v>738317</v>
      </c>
      <c r="B12" s="2">
        <f xml:space="preserve"> 'Data Entry Template'!C14</f>
        <v>3811</v>
      </c>
      <c r="C12" s="3">
        <f xml:space="preserve"> 'Data Entry Template'!AD14</f>
        <v>10</v>
      </c>
      <c r="D12" s="79"/>
      <c r="E12" s="79"/>
      <c r="F12" s="79"/>
      <c r="G12" s="79"/>
      <c r="H12" s="83"/>
      <c r="I12" s="83"/>
      <c r="J12" s="58"/>
    </row>
    <row r="13" spans="1:15" x14ac:dyDescent="0.2">
      <c r="A13" s="4">
        <f xml:space="preserve"> 'Data Entry Template'!B15</f>
        <v>738317</v>
      </c>
      <c r="B13" s="2">
        <f xml:space="preserve"> 'Data Entry Template'!C15</f>
        <v>4167</v>
      </c>
      <c r="C13" s="3">
        <f xml:space="preserve"> 'Data Entry Template'!AD15</f>
        <v>9</v>
      </c>
      <c r="D13" s="79"/>
      <c r="E13" s="79"/>
      <c r="F13" s="79"/>
      <c r="G13" s="79"/>
      <c r="H13" s="83"/>
      <c r="I13" s="83"/>
      <c r="J13" s="58"/>
    </row>
    <row r="14" spans="1:15" x14ac:dyDescent="0.2">
      <c r="A14" s="4">
        <f xml:space="preserve"> 'Data Entry Template'!B16</f>
        <v>738317</v>
      </c>
      <c r="B14" s="2">
        <f xml:space="preserve"> 'Data Entry Template'!C16</f>
        <v>4226</v>
      </c>
      <c r="C14" s="3">
        <f xml:space="preserve"> 'Data Entry Template'!AD16</f>
        <v>9</v>
      </c>
      <c r="D14" s="79"/>
      <c r="E14" s="79"/>
      <c r="F14" s="79"/>
      <c r="G14" s="79"/>
      <c r="H14" s="83"/>
      <c r="I14" s="83"/>
      <c r="J14" s="58"/>
    </row>
    <row r="15" spans="1:15" x14ac:dyDescent="0.2">
      <c r="A15" s="4">
        <f xml:space="preserve"> 'Data Entry Template'!B17</f>
        <v>738317</v>
      </c>
      <c r="B15" s="2">
        <f xml:space="preserve"> 'Data Entry Template'!C17</f>
        <v>2592</v>
      </c>
      <c r="C15" s="3">
        <f xml:space="preserve"> 'Data Entry Template'!AD17</f>
        <v>9</v>
      </c>
      <c r="D15" s="79"/>
      <c r="E15" s="79"/>
      <c r="F15" s="79"/>
      <c r="G15" s="79"/>
      <c r="H15" s="83"/>
      <c r="I15" s="83"/>
      <c r="J15" s="58"/>
    </row>
    <row r="16" spans="1:15" x14ac:dyDescent="0.2">
      <c r="A16" s="4">
        <f xml:space="preserve"> 'Data Entry Template'!B18</f>
        <v>738317</v>
      </c>
      <c r="B16" s="2">
        <f xml:space="preserve"> 'Data Entry Template'!C18</f>
        <v>3299</v>
      </c>
      <c r="C16" s="3">
        <f xml:space="preserve"> 'Data Entry Template'!AD18</f>
        <v>8</v>
      </c>
      <c r="D16" s="79"/>
      <c r="E16" s="79"/>
      <c r="F16" s="79"/>
      <c r="G16" s="79"/>
      <c r="H16" s="83"/>
      <c r="I16" s="83"/>
      <c r="J16" s="58"/>
    </row>
    <row r="17" spans="1:10" x14ac:dyDescent="0.2">
      <c r="A17" s="4">
        <f xml:space="preserve"> 'Data Entry Template'!B19</f>
        <v>738317</v>
      </c>
      <c r="B17" s="2">
        <f xml:space="preserve"> 'Data Entry Template'!C19</f>
        <v>3176</v>
      </c>
      <c r="C17" s="3">
        <f xml:space="preserve"> 'Data Entry Template'!AD19</f>
        <v>9</v>
      </c>
      <c r="D17" s="79"/>
      <c r="E17" s="79"/>
      <c r="F17" s="79"/>
      <c r="G17" s="79"/>
      <c r="H17" s="83"/>
      <c r="I17" s="83"/>
      <c r="J17" s="58"/>
    </row>
    <row r="18" spans="1:10" x14ac:dyDescent="0.2">
      <c r="A18" s="4">
        <f xml:space="preserve"> 'Data Entry Template'!B20</f>
        <v>738317</v>
      </c>
      <c r="B18" s="2">
        <f xml:space="preserve"> 'Data Entry Template'!C20</f>
        <v>3195</v>
      </c>
      <c r="C18" s="3">
        <f xml:space="preserve"> 'Data Entry Template'!AD20</f>
        <v>9</v>
      </c>
      <c r="D18" s="79"/>
      <c r="E18" s="79"/>
      <c r="F18" s="79"/>
      <c r="G18" s="79"/>
      <c r="H18" s="83"/>
      <c r="I18" s="83"/>
      <c r="J18" s="58"/>
    </row>
    <row r="19" spans="1:10" x14ac:dyDescent="0.2">
      <c r="A19" s="4">
        <f xml:space="preserve"> 'Data Entry Template'!B21</f>
        <v>738317</v>
      </c>
      <c r="B19" s="2">
        <v>10</v>
      </c>
      <c r="C19" s="3">
        <f xml:space="preserve"> 'Data Entry Template'!AD21</f>
        <v>0</v>
      </c>
      <c r="D19" s="79"/>
      <c r="E19" s="79"/>
      <c r="F19" s="79"/>
      <c r="G19" s="79"/>
      <c r="H19" s="83"/>
      <c r="I19" s="83"/>
      <c r="J19" s="58"/>
    </row>
    <row r="20" spans="1:10" x14ac:dyDescent="0.2">
      <c r="A20" s="4">
        <f xml:space="preserve"> 'Data Entry Template'!B22</f>
        <v>738317</v>
      </c>
      <c r="B20" s="2">
        <f xml:space="preserve"> 'Data Entry Template'!C22</f>
        <v>2757</v>
      </c>
      <c r="C20" s="3">
        <f xml:space="preserve"> 'Data Entry Template'!AD22</f>
        <v>0</v>
      </c>
      <c r="D20" s="79"/>
      <c r="E20" s="79"/>
      <c r="F20" s="79"/>
      <c r="G20" s="79"/>
      <c r="H20" s="83"/>
      <c r="I20" s="83"/>
      <c r="J20" s="58"/>
    </row>
    <row r="21" spans="1:10" x14ac:dyDescent="0.2">
      <c r="A21" s="4">
        <f xml:space="preserve"> 'Data Entry Template'!B23</f>
        <v>738317</v>
      </c>
      <c r="B21" s="2">
        <f xml:space="preserve"> 'Data Entry Template'!C23</f>
        <v>3747</v>
      </c>
      <c r="C21" s="3">
        <f xml:space="preserve"> 'Data Entry Template'!AD23</f>
        <v>10</v>
      </c>
      <c r="D21" s="79"/>
      <c r="E21" s="79"/>
      <c r="F21" s="79"/>
      <c r="G21" s="79"/>
      <c r="H21" s="83"/>
      <c r="I21" s="83"/>
      <c r="J21" s="58"/>
    </row>
    <row r="22" spans="1:10" x14ac:dyDescent="0.2">
      <c r="A22" s="4">
        <f xml:space="preserve"> 'Data Entry Template'!B24</f>
        <v>738317</v>
      </c>
      <c r="B22" s="2">
        <f xml:space="preserve"> 'Data Entry Template'!C24</f>
        <v>1887</v>
      </c>
      <c r="C22" s="3">
        <f xml:space="preserve"> 'Data Entry Template'!AD24</f>
        <v>9</v>
      </c>
      <c r="D22" s="79"/>
      <c r="E22" s="79"/>
      <c r="F22" s="79"/>
      <c r="G22" s="79"/>
      <c r="H22" s="83"/>
      <c r="I22" s="83"/>
      <c r="J22" s="58"/>
    </row>
    <row r="23" spans="1:10" x14ac:dyDescent="0.2">
      <c r="A23" s="4">
        <f xml:space="preserve"> 'Data Entry Template'!B25</f>
        <v>738317</v>
      </c>
      <c r="B23" s="2">
        <f xml:space="preserve"> 'Data Entry Template'!C25</f>
        <v>223</v>
      </c>
      <c r="C23" s="3">
        <f xml:space="preserve"> 'Data Entry Template'!AD25</f>
        <v>9</v>
      </c>
      <c r="D23" s="79"/>
      <c r="E23" s="79"/>
      <c r="F23" s="79"/>
      <c r="G23" s="79"/>
      <c r="H23" s="83"/>
      <c r="I23" s="83"/>
      <c r="J23" s="58"/>
    </row>
    <row r="24" spans="1:10" x14ac:dyDescent="0.2">
      <c r="A24" s="4">
        <f xml:space="preserve"> 'Data Entry Template'!B26</f>
        <v>738317</v>
      </c>
      <c r="B24" s="2">
        <f xml:space="preserve"> 'Data Entry Template'!C26</f>
        <v>3484</v>
      </c>
      <c r="C24" s="3">
        <f xml:space="preserve"> 'Data Entry Template'!AD26</f>
        <v>7</v>
      </c>
      <c r="D24" s="79"/>
      <c r="E24" s="79"/>
      <c r="F24" s="79"/>
      <c r="G24" s="79"/>
      <c r="H24" s="83"/>
      <c r="I24" s="83"/>
      <c r="J24" s="58"/>
    </row>
    <row r="25" spans="1:10" x14ac:dyDescent="0.2">
      <c r="A25" s="4">
        <f xml:space="preserve"> 'Data Entry Template'!B27</f>
        <v>738317</v>
      </c>
      <c r="B25" s="2">
        <f xml:space="preserve"> 'Data Entry Template'!C27</f>
        <v>3323</v>
      </c>
      <c r="C25" s="3">
        <f xml:space="preserve"> 'Data Entry Template'!AD27</f>
        <v>10</v>
      </c>
      <c r="D25" s="79"/>
      <c r="E25" s="79"/>
      <c r="F25" s="79"/>
      <c r="G25" s="79"/>
      <c r="H25" s="83"/>
      <c r="I25" s="83"/>
      <c r="J25" s="58"/>
    </row>
    <row r="26" spans="1:10" x14ac:dyDescent="0.2">
      <c r="A26" s="4">
        <f xml:space="preserve"> 'Data Entry Template'!B28</f>
        <v>738317</v>
      </c>
      <c r="B26" s="2">
        <f xml:space="preserve"> 'Data Entry Template'!C28</f>
        <v>544</v>
      </c>
      <c r="C26" s="3">
        <f xml:space="preserve"> 'Data Entry Template'!AD28</f>
        <v>9</v>
      </c>
      <c r="D26" s="79"/>
      <c r="E26" s="79"/>
      <c r="F26" s="79"/>
      <c r="G26" s="79"/>
      <c r="H26" s="83"/>
      <c r="I26" s="83"/>
      <c r="J26" s="58"/>
    </row>
    <row r="27" spans="1:10" x14ac:dyDescent="0.2">
      <c r="A27" s="4">
        <f xml:space="preserve"> 'Data Entry Template'!B29</f>
        <v>738317</v>
      </c>
      <c r="B27" s="2">
        <f xml:space="preserve"> 'Data Entry Template'!C29</f>
        <v>2972</v>
      </c>
      <c r="C27" s="3">
        <f xml:space="preserve"> 'Data Entry Template'!AD29</f>
        <v>10</v>
      </c>
      <c r="D27" s="79"/>
      <c r="E27" s="79"/>
      <c r="F27" s="79"/>
      <c r="G27" s="79"/>
      <c r="H27" s="83"/>
      <c r="I27" s="83"/>
      <c r="J27" s="58"/>
    </row>
    <row r="28" spans="1:10" x14ac:dyDescent="0.2">
      <c r="A28" s="4">
        <f xml:space="preserve"> 'Data Entry Template'!B30</f>
        <v>738317</v>
      </c>
      <c r="B28" s="2">
        <f xml:space="preserve"> 'Data Entry Template'!C30</f>
        <v>4617</v>
      </c>
      <c r="C28" s="3">
        <f xml:space="preserve"> 'Data Entry Template'!AD30</f>
        <v>10</v>
      </c>
      <c r="D28" s="79"/>
      <c r="E28" s="79"/>
      <c r="F28" s="79"/>
      <c r="G28" s="79"/>
      <c r="H28" s="83"/>
      <c r="I28" s="83"/>
      <c r="J28" s="58"/>
    </row>
    <row r="29" spans="1:10" x14ac:dyDescent="0.2">
      <c r="A29" s="4">
        <f xml:space="preserve"> 'Data Entry Template'!B31</f>
        <v>738317</v>
      </c>
      <c r="B29" s="2">
        <f xml:space="preserve"> 'Data Entry Template'!C31</f>
        <v>4508</v>
      </c>
      <c r="C29" s="3">
        <f xml:space="preserve"> 'Data Entry Template'!AD31</f>
        <v>5</v>
      </c>
      <c r="D29" s="79"/>
      <c r="E29" s="79"/>
      <c r="F29" s="79"/>
      <c r="G29" s="79"/>
      <c r="H29" s="83"/>
      <c r="I29" s="83"/>
      <c r="J29" s="58"/>
    </row>
  </sheetData>
  <mergeCells count="13">
    <mergeCell ref="E3:E29"/>
    <mergeCell ref="D3:D29"/>
    <mergeCell ref="A1:B1"/>
    <mergeCell ref="L2:L5"/>
    <mergeCell ref="M2:O2"/>
    <mergeCell ref="N3:O3"/>
    <mergeCell ref="N4:O4"/>
    <mergeCell ref="N5:O5"/>
    <mergeCell ref="I3:I29"/>
    <mergeCell ref="J3:J29"/>
    <mergeCell ref="H3:H29"/>
    <mergeCell ref="F3:F29"/>
    <mergeCell ref="G3:G29"/>
  </mergeCells>
  <dataValidations count="1">
    <dataValidation type="whole" allowBlank="1" showInputMessage="1" showErrorMessage="1" sqref="C3:C29" xr:uid="{E023E308-1881-7540-940F-0D9CE9AD2A54}">
      <formula1>0</formula1>
      <formula2>10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FB39-63BC-DC44-AD9E-FBBB7B6AFB87}">
  <dimension ref="C9:D12"/>
  <sheetViews>
    <sheetView workbookViewId="0">
      <selection activeCell="M10" sqref="M10"/>
    </sheetView>
  </sheetViews>
  <sheetFormatPr baseColWidth="10" defaultRowHeight="16" x14ac:dyDescent="0.2"/>
  <cols>
    <col min="3" max="3" width="21.83203125" customWidth="1"/>
  </cols>
  <sheetData>
    <row r="9" spans="3:4" ht="34" x14ac:dyDescent="0.2">
      <c r="C9" s="44" t="s">
        <v>37</v>
      </c>
      <c r="D9" s="45">
        <v>0.75</v>
      </c>
    </row>
    <row r="10" spans="3:4" ht="51" x14ac:dyDescent="0.2">
      <c r="C10" s="44" t="s">
        <v>35</v>
      </c>
      <c r="D10" s="45">
        <v>0.81</v>
      </c>
    </row>
    <row r="11" spans="3:4" ht="51" x14ac:dyDescent="0.2">
      <c r="C11" s="44" t="s">
        <v>42</v>
      </c>
      <c r="D11" s="45">
        <v>0.81</v>
      </c>
    </row>
    <row r="12" spans="3:4" ht="68" x14ac:dyDescent="0.2">
      <c r="C12" s="43" t="s">
        <v>90</v>
      </c>
      <c r="D12" s="45">
        <v>0.67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 Template</vt:lpstr>
      <vt:lpstr>NPRS Analysis tab</vt:lpstr>
      <vt:lpstr>PSFS Analysis tab</vt:lpstr>
      <vt:lpstr>GRoC Analysis tab </vt:lpstr>
      <vt:lpstr>NetPS Analysis tab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2021-01-22T09:55:59Z</dcterms:created>
  <dcterms:modified xsi:type="dcterms:W3CDTF">2021-07-09T13:36:28Z</dcterms:modified>
</cp:coreProperties>
</file>